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ЭтаКнига"/>
  <mc:AlternateContent xmlns:mc="http://schemas.openxmlformats.org/markup-compatibility/2006">
    <mc:Choice Requires="x15">
      <x15ac:absPath xmlns:x15ac="http://schemas.microsoft.com/office/spreadsheetml/2010/11/ac" url="O:\Люшакова А.С\Заявки размещения (сайт, ОКТ.вести)\ФЭО\Бюджет изменения  декабрь 2022\"/>
    </mc:Choice>
  </mc:AlternateContent>
  <xr:revisionPtr revIDLastSave="0" documentId="13_ncr:1_{5E630271-C7B5-43AF-A2E9-4847B651AA4E}" xr6:coauthVersionLast="47" xr6:coauthVersionMax="47" xr10:uidLastSave="{00000000-0000-0000-0000-000000000000}"/>
  <bookViews>
    <workbookView xWindow="-120" yWindow="-120" windowWidth="24240" windowHeight="13140" tabRatio="899" activeTab="3" xr2:uid="{00000000-000D-0000-FFFF-FFFF00000000}"/>
  </bookViews>
  <sheets>
    <sheet name="Приложение 2" sheetId="21" r:id="rId1"/>
    <sheet name="Приложение 4" sheetId="1" r:id="rId2"/>
    <sheet name="Приложение 3 " sheetId="23" r:id="rId3"/>
    <sheet name="приложение 5" sheetId="4" r:id="rId4"/>
  </sheets>
  <definedNames>
    <definedName name="_xlnm.Print_Area" localSheetId="1">'Приложение 4'!$A$5:$D$67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23" l="1"/>
  <c r="D21" i="23" s="1"/>
  <c r="G209" i="4"/>
  <c r="D164" i="23"/>
  <c r="F203" i="21"/>
  <c r="I107" i="4"/>
  <c r="I203" i="4"/>
  <c r="I202" i="4" s="1"/>
  <c r="I102" i="4"/>
  <c r="I101" i="4" s="1"/>
  <c r="I100" i="4" s="1"/>
  <c r="I99" i="4" s="1"/>
  <c r="J89" i="4"/>
  <c r="J88" i="4" s="1"/>
  <c r="I89" i="4"/>
  <c r="I88" i="4" s="1"/>
  <c r="J86" i="4"/>
  <c r="I86" i="4"/>
  <c r="J84" i="4"/>
  <c r="I84" i="4"/>
  <c r="J74" i="4"/>
  <c r="J72" i="4"/>
  <c r="I74" i="4"/>
  <c r="I72" i="4"/>
  <c r="I201" i="4"/>
  <c r="I200" i="4" s="1"/>
  <c r="J83" i="4" l="1"/>
  <c r="J82" i="4" s="1"/>
  <c r="J81" i="4" s="1"/>
  <c r="J80" i="4" s="1"/>
  <c r="J79" i="4" s="1"/>
  <c r="I83" i="4"/>
  <c r="I82" i="4" s="1"/>
  <c r="I81" i="4" s="1"/>
  <c r="I80" i="4" s="1"/>
  <c r="I71" i="4"/>
  <c r="I70" i="4" s="1"/>
  <c r="I69" i="4" s="1"/>
  <c r="I68" i="4" s="1"/>
  <c r="I67" i="4" s="1"/>
  <c r="J71" i="4"/>
  <c r="J70" i="4" s="1"/>
  <c r="J69" i="4" s="1"/>
  <c r="J68" i="4" s="1"/>
  <c r="J67" i="4" s="1"/>
  <c r="I98" i="4"/>
  <c r="I79" i="4" s="1"/>
  <c r="H235" i="4"/>
  <c r="H234" i="4" s="1"/>
  <c r="H227" i="4"/>
  <c r="H226" i="4" s="1"/>
  <c r="H225" i="4" s="1"/>
  <c r="H224" i="4" s="1"/>
  <c r="H222" i="4"/>
  <c r="H220" i="4"/>
  <c r="H218" i="4"/>
  <c r="H217" i="4" s="1"/>
  <c r="H207" i="4"/>
  <c r="H205" i="4"/>
  <c r="H204" i="4" s="1"/>
  <c r="H198" i="4"/>
  <c r="H197" i="4" s="1"/>
  <c r="H193" i="4" s="1"/>
  <c r="H192" i="4" s="1"/>
  <c r="H190" i="4"/>
  <c r="H189" i="4" s="1"/>
  <c r="H187" i="4"/>
  <c r="H186" i="4" s="1"/>
  <c r="H184" i="4"/>
  <c r="H183" i="4" s="1"/>
  <c r="H181" i="4"/>
  <c r="H180" i="4" s="1"/>
  <c r="H173" i="4"/>
  <c r="H172" i="4"/>
  <c r="H171" i="4" s="1"/>
  <c r="H170" i="4" s="1"/>
  <c r="H169" i="4" s="1"/>
  <c r="H168" i="4" s="1"/>
  <c r="H166" i="4"/>
  <c r="H165" i="4" s="1"/>
  <c r="H164" i="4" s="1"/>
  <c r="H163" i="4" s="1"/>
  <c r="H162" i="4" s="1"/>
  <c r="H159" i="4"/>
  <c r="H157" i="4"/>
  <c r="H156" i="4"/>
  <c r="H155" i="4" s="1"/>
  <c r="H152" i="4"/>
  <c r="H151" i="4" s="1"/>
  <c r="H149" i="4"/>
  <c r="H148" i="4" s="1"/>
  <c r="H145" i="4"/>
  <c r="H144" i="4" s="1"/>
  <c r="H143" i="4" s="1"/>
  <c r="H142" i="4" s="1"/>
  <c r="H141" i="4" s="1"/>
  <c r="H139" i="4"/>
  <c r="H138" i="4" s="1"/>
  <c r="H137" i="4" s="1"/>
  <c r="H136" i="4" s="1"/>
  <c r="H134" i="4"/>
  <c r="H133" i="4" s="1"/>
  <c r="H131" i="4"/>
  <c r="H130" i="4" s="1"/>
  <c r="H128" i="4"/>
  <c r="H127" i="4"/>
  <c r="H122" i="4"/>
  <c r="H121" i="4" s="1"/>
  <c r="H120" i="4" s="1"/>
  <c r="H119" i="4" s="1"/>
  <c r="H118" i="4" s="1"/>
  <c r="H116" i="4"/>
  <c r="H114" i="4" s="1"/>
  <c r="H112" i="4"/>
  <c r="H111" i="4" s="1"/>
  <c r="H110" i="4" s="1"/>
  <c r="H109" i="4" s="1"/>
  <c r="H108" i="4" s="1"/>
  <c r="H105" i="4"/>
  <c r="H104" i="4"/>
  <c r="H102" i="4"/>
  <c r="H101" i="4" s="1"/>
  <c r="H100" i="4" s="1"/>
  <c r="H99" i="4" s="1"/>
  <c r="H98" i="4" s="1"/>
  <c r="H96" i="4"/>
  <c r="H95" i="4" s="1"/>
  <c r="H93" i="4"/>
  <c r="H92" i="4"/>
  <c r="H89" i="4"/>
  <c r="H88" i="4" s="1"/>
  <c r="H86" i="4"/>
  <c r="H83" i="4" s="1"/>
  <c r="H84" i="4"/>
  <c r="H77" i="4"/>
  <c r="H76" i="4" s="1"/>
  <c r="H74" i="4"/>
  <c r="H72" i="4"/>
  <c r="H65" i="4"/>
  <c r="H63" i="4"/>
  <c r="H62" i="4" s="1"/>
  <c r="H60" i="4"/>
  <c r="H59" i="4" s="1"/>
  <c r="H56" i="4"/>
  <c r="H54" i="4"/>
  <c r="H52" i="4"/>
  <c r="H46" i="4"/>
  <c r="H45" i="4" s="1"/>
  <c r="H44" i="4" s="1"/>
  <c r="H43" i="4" s="1"/>
  <c r="H42" i="4" s="1"/>
  <c r="H40" i="4"/>
  <c r="H38" i="4"/>
  <c r="H36" i="4"/>
  <c r="H30" i="4"/>
  <c r="H29" i="4" s="1"/>
  <c r="H27" i="4"/>
  <c r="H26" i="4" s="1"/>
  <c r="G235" i="4"/>
  <c r="G234" i="4" s="1"/>
  <c r="G227" i="4"/>
  <c r="G226" i="4" s="1"/>
  <c r="G225" i="4" s="1"/>
  <c r="G224" i="4" s="1"/>
  <c r="G222" i="4"/>
  <c r="G220" i="4"/>
  <c r="G218" i="4"/>
  <c r="G217" i="4" s="1"/>
  <c r="G207" i="4"/>
  <c r="G205" i="4"/>
  <c r="G204" i="4" s="1"/>
  <c r="G198" i="4"/>
  <c r="G197" i="4" s="1"/>
  <c r="G193" i="4" s="1"/>
  <c r="G192" i="4" s="1"/>
  <c r="G190" i="4"/>
  <c r="G189" i="4" s="1"/>
  <c r="G187" i="4"/>
  <c r="G186" i="4" s="1"/>
  <c r="G184" i="4"/>
  <c r="G183" i="4" s="1"/>
  <c r="G181" i="4"/>
  <c r="G180" i="4" s="1"/>
  <c r="G173" i="4"/>
  <c r="G172" i="4" s="1"/>
  <c r="G171" i="4" s="1"/>
  <c r="G170" i="4" s="1"/>
  <c r="G169" i="4" s="1"/>
  <c r="G168" i="4" s="1"/>
  <c r="G166" i="4"/>
  <c r="G165" i="4" s="1"/>
  <c r="G164" i="4" s="1"/>
  <c r="G163" i="4" s="1"/>
  <c r="G162" i="4" s="1"/>
  <c r="G159" i="4"/>
  <c r="G157" i="4"/>
  <c r="G156" i="4"/>
  <c r="G155" i="4" s="1"/>
  <c r="G152" i="4"/>
  <c r="G151" i="4" s="1"/>
  <c r="G149" i="4"/>
  <c r="G148" i="4" s="1"/>
  <c r="G145" i="4"/>
  <c r="G144" i="4" s="1"/>
  <c r="G143" i="4" s="1"/>
  <c r="G142" i="4" s="1"/>
  <c r="G141" i="4" s="1"/>
  <c r="G139" i="4"/>
  <c r="G138" i="4" s="1"/>
  <c r="G137" i="4" s="1"/>
  <c r="G136" i="4" s="1"/>
  <c r="G134" i="4"/>
  <c r="G133" i="4" s="1"/>
  <c r="G131" i="4"/>
  <c r="G130" i="4" s="1"/>
  <c r="G128" i="4"/>
  <c r="G127" i="4" s="1"/>
  <c r="G122" i="4"/>
  <c r="G121" i="4" s="1"/>
  <c r="G120" i="4" s="1"/>
  <c r="G119" i="4" s="1"/>
  <c r="G118" i="4" s="1"/>
  <c r="G116" i="4"/>
  <c r="G114" i="4" s="1"/>
  <c r="G112" i="4"/>
  <c r="G111" i="4" s="1"/>
  <c r="G110" i="4" s="1"/>
  <c r="G109" i="4" s="1"/>
  <c r="G108" i="4" s="1"/>
  <c r="G105" i="4"/>
  <c r="G104" i="4" s="1"/>
  <c r="G102" i="4"/>
  <c r="G101" i="4" s="1"/>
  <c r="G96" i="4"/>
  <c r="G95" i="4" s="1"/>
  <c r="G93" i="4"/>
  <c r="G92" i="4" s="1"/>
  <c r="G89" i="4"/>
  <c r="G88" i="4" s="1"/>
  <c r="G86" i="4"/>
  <c r="G84" i="4"/>
  <c r="G83" i="4" s="1"/>
  <c r="G77" i="4"/>
  <c r="G76" i="4" s="1"/>
  <c r="G74" i="4"/>
  <c r="G72" i="4"/>
  <c r="G65" i="4"/>
  <c r="G63" i="4"/>
  <c r="G62" i="4" s="1"/>
  <c r="G60" i="4"/>
  <c r="G59" i="4" s="1"/>
  <c r="G56" i="4"/>
  <c r="G54" i="4"/>
  <c r="G52" i="4"/>
  <c r="G46" i="4"/>
  <c r="G45" i="4" s="1"/>
  <c r="G44" i="4" s="1"/>
  <c r="G43" i="4" s="1"/>
  <c r="G42" i="4" s="1"/>
  <c r="G40" i="4"/>
  <c r="G38" i="4"/>
  <c r="G36" i="4"/>
  <c r="G30" i="4"/>
  <c r="G29" i="4" s="1"/>
  <c r="G27" i="4"/>
  <c r="G26" i="4" s="1"/>
  <c r="J237" i="4" l="1"/>
  <c r="I237" i="4"/>
  <c r="H71" i="4"/>
  <c r="H70" i="4" s="1"/>
  <c r="H69" i="4" s="1"/>
  <c r="H68" i="4" s="1"/>
  <c r="H67" i="4" s="1"/>
  <c r="H203" i="4"/>
  <c r="H202" i="4" s="1"/>
  <c r="H201" i="4" s="1"/>
  <c r="H200" i="4" s="1"/>
  <c r="G25" i="4"/>
  <c r="G24" i="4" s="1"/>
  <c r="G23" i="4" s="1"/>
  <c r="G154" i="4"/>
  <c r="G71" i="4"/>
  <c r="G100" i="4"/>
  <c r="G99" i="4" s="1"/>
  <c r="G98" i="4" s="1"/>
  <c r="H233" i="4"/>
  <c r="H232" i="4" s="1"/>
  <c r="H231" i="4" s="1"/>
  <c r="H126" i="4"/>
  <c r="H125" i="4" s="1"/>
  <c r="H124" i="4" s="1"/>
  <c r="H35" i="4"/>
  <c r="H34" i="4" s="1"/>
  <c r="H33" i="4" s="1"/>
  <c r="H32" i="4" s="1"/>
  <c r="G35" i="4"/>
  <c r="G34" i="4" s="1"/>
  <c r="G33" i="4" s="1"/>
  <c r="G32" i="4" s="1"/>
  <c r="G82" i="4"/>
  <c r="G81" i="4" s="1"/>
  <c r="G80" i="4" s="1"/>
  <c r="H154" i="4"/>
  <c r="H147" i="4" s="1"/>
  <c r="H82" i="4"/>
  <c r="H81" i="4" s="1"/>
  <c r="H80" i="4" s="1"/>
  <c r="G203" i="4"/>
  <c r="G202" i="4" s="1"/>
  <c r="G201" i="4" s="1"/>
  <c r="G200" i="4" s="1"/>
  <c r="H25" i="4"/>
  <c r="H24" i="4" s="1"/>
  <c r="H23" i="4" s="1"/>
  <c r="H51" i="4"/>
  <c r="H50" i="4" s="1"/>
  <c r="H49" i="4" s="1"/>
  <c r="H48" i="4" s="1"/>
  <c r="G51" i="4"/>
  <c r="G50" i="4" s="1"/>
  <c r="G49" i="4" s="1"/>
  <c r="G48" i="4" s="1"/>
  <c r="G126" i="4"/>
  <c r="G125" i="4" s="1"/>
  <c r="G124" i="4" s="1"/>
  <c r="G107" i="4" s="1"/>
  <c r="G147" i="4"/>
  <c r="G70" i="4"/>
  <c r="G69" i="4" s="1"/>
  <c r="G68" i="4" s="1"/>
  <c r="G67" i="4" s="1"/>
  <c r="H91" i="4"/>
  <c r="H179" i="4"/>
  <c r="H178" i="4" s="1"/>
  <c r="H177" i="4" s="1"/>
  <c r="H161" i="4" s="1"/>
  <c r="G179" i="4"/>
  <c r="G178" i="4" s="1"/>
  <c r="G177" i="4" s="1"/>
  <c r="G161" i="4" s="1"/>
  <c r="G91" i="4"/>
  <c r="G233" i="4"/>
  <c r="G232" i="4" s="1"/>
  <c r="G231" i="4" s="1"/>
  <c r="D65" i="1"/>
  <c r="D77" i="23"/>
  <c r="D76" i="23" s="1"/>
  <c r="H79" i="4" l="1"/>
  <c r="G22" i="4"/>
  <c r="H22" i="4"/>
  <c r="G79" i="4"/>
  <c r="G237" i="4" s="1"/>
  <c r="H107" i="4"/>
  <c r="D150" i="23"/>
  <c r="D156" i="23"/>
  <c r="D152" i="23"/>
  <c r="D148" i="23"/>
  <c r="D108" i="23"/>
  <c r="D82" i="23"/>
  <c r="D74" i="23"/>
  <c r="D62" i="23"/>
  <c r="D61" i="23" s="1"/>
  <c r="F199" i="21"/>
  <c r="F201" i="21"/>
  <c r="F214" i="21"/>
  <c r="H237" i="4" l="1"/>
  <c r="F216" i="21"/>
  <c r="F125" i="21" l="1"/>
  <c r="F124" i="21" s="1"/>
  <c r="F80" i="21" l="1"/>
  <c r="F68" i="21"/>
  <c r="F71" i="21"/>
  <c r="F70" i="21" s="1"/>
  <c r="F46" i="21"/>
  <c r="F30" i="21"/>
  <c r="F24" i="21"/>
  <c r="D131" i="23" l="1"/>
  <c r="D130" i="23" s="1"/>
  <c r="F178" i="21"/>
  <c r="F177" i="21" s="1"/>
  <c r="I104" i="4"/>
  <c r="D128" i="23"/>
  <c r="D127" i="23" s="1"/>
  <c r="F192" i="21"/>
  <c r="F191" i="21" s="1"/>
  <c r="F187" i="21" s="1"/>
  <c r="F186" i="21" s="1"/>
  <c r="F212" i="21"/>
  <c r="F211" i="21" s="1"/>
  <c r="F175" i="21"/>
  <c r="F174" i="21" s="1"/>
  <c r="F153" i="21"/>
  <c r="D27" i="1"/>
  <c r="F87" i="21"/>
  <c r="F86" i="21" s="1"/>
  <c r="D59" i="1"/>
  <c r="D134" i="23"/>
  <c r="D133" i="23" s="1"/>
  <c r="D105" i="23"/>
  <c r="D104" i="23" s="1"/>
  <c r="D102" i="23"/>
  <c r="D101" i="23" s="1"/>
  <c r="D68" i="23"/>
  <c r="D67" i="23" s="1"/>
  <c r="D19" i="23"/>
  <c r="F143" i="21"/>
  <c r="F142" i="21" s="1"/>
  <c r="F146" i="21"/>
  <c r="F145" i="21" s="1"/>
  <c r="F122" i="21"/>
  <c r="F121" i="21" s="1"/>
  <c r="D33" i="1"/>
  <c r="D40" i="1"/>
  <c r="F181" i="21"/>
  <c r="F180" i="21" s="1"/>
  <c r="F110" i="21"/>
  <c r="F108" i="21" s="1"/>
  <c r="F54" i="21"/>
  <c r="F53" i="21" s="1"/>
  <c r="F184" i="21"/>
  <c r="F183" i="21" s="1"/>
  <c r="D45" i="1"/>
  <c r="D160" i="23"/>
  <c r="D159" i="23" s="1"/>
  <c r="D158" i="23" s="1"/>
  <c r="D147" i="23"/>
  <c r="D118" i="23"/>
  <c r="D117" i="23" s="1"/>
  <c r="D116" i="23" s="1"/>
  <c r="D85" i="23"/>
  <c r="D84" i="23" s="1"/>
  <c r="D80" i="23"/>
  <c r="D79" i="23" s="1"/>
  <c r="D72" i="23"/>
  <c r="D71" i="23" s="1"/>
  <c r="D65" i="23"/>
  <c r="D64" i="23" s="1"/>
  <c r="D58" i="23"/>
  <c r="D56" i="23"/>
  <c r="D54" i="23"/>
  <c r="D51" i="23"/>
  <c r="D37" i="23"/>
  <c r="D35" i="23"/>
  <c r="D34" i="23" s="1"/>
  <c r="D30" i="23"/>
  <c r="D29" i="23" s="1"/>
  <c r="D28" i="23" s="1"/>
  <c r="D27" i="23" s="1"/>
  <c r="D25" i="23"/>
  <c r="D24" i="23" s="1"/>
  <c r="F221" i="21"/>
  <c r="F128" i="21"/>
  <c r="F127" i="21" s="1"/>
  <c r="F96" i="21"/>
  <c r="F95" i="21" s="1"/>
  <c r="F99" i="21"/>
  <c r="F98" i="21" s="1"/>
  <c r="F90" i="21"/>
  <c r="F89" i="21" s="1"/>
  <c r="F66" i="21"/>
  <c r="F65" i="21" s="1"/>
  <c r="F64" i="21" s="1"/>
  <c r="F59" i="21"/>
  <c r="F23" i="21"/>
  <c r="F21" i="21"/>
  <c r="F20" i="21" s="1"/>
  <c r="F50" i="21"/>
  <c r="D125" i="23"/>
  <c r="D124" i="23" s="1"/>
  <c r="D123" i="23" s="1"/>
  <c r="D122" i="23" s="1"/>
  <c r="F106" i="21"/>
  <c r="F105" i="21" s="1"/>
  <c r="F104" i="21" s="1"/>
  <c r="F103" i="21" s="1"/>
  <c r="F102" i="21" s="1"/>
  <c r="D171" i="23"/>
  <c r="D170" i="23" s="1"/>
  <c r="D169" i="23" s="1"/>
  <c r="D43" i="23"/>
  <c r="D42" i="23" s="1"/>
  <c r="D46" i="23"/>
  <c r="D45" i="23" s="1"/>
  <c r="D89" i="23"/>
  <c r="D88" i="23" s="1"/>
  <c r="D92" i="23"/>
  <c r="D91" i="23" s="1"/>
  <c r="D99" i="23"/>
  <c r="D98" i="23" s="1"/>
  <c r="D114" i="23"/>
  <c r="D113" i="23" s="1"/>
  <c r="D137" i="23"/>
  <c r="D136" i="23" s="1"/>
  <c r="D154" i="23"/>
  <c r="D175" i="23"/>
  <c r="D174" i="23" s="1"/>
  <c r="D107" i="23"/>
  <c r="F150" i="21"/>
  <c r="F149" i="21" s="1"/>
  <c r="F151" i="21"/>
  <c r="D49" i="23"/>
  <c r="F32" i="21"/>
  <c r="F34" i="21"/>
  <c r="F198" i="21"/>
  <c r="F197" i="21" s="1"/>
  <c r="F167" i="21"/>
  <c r="F166" i="21" s="1"/>
  <c r="F165" i="21" s="1"/>
  <c r="F164" i="21" s="1"/>
  <c r="F57" i="21"/>
  <c r="F56" i="21" s="1"/>
  <c r="F48" i="21"/>
  <c r="D32" i="1"/>
  <c r="D14" i="1"/>
  <c r="F40" i="21"/>
  <c r="F39" i="21" s="1"/>
  <c r="F38" i="21" s="1"/>
  <c r="F37" i="21" s="1"/>
  <c r="F36" i="21" s="1"/>
  <c r="F229" i="21"/>
  <c r="F227" i="21" s="1"/>
  <c r="F226" i="21" s="1"/>
  <c r="F225" i="21" s="1"/>
  <c r="F133" i="21"/>
  <c r="F132" i="21" s="1"/>
  <c r="F131" i="21" s="1"/>
  <c r="F130" i="21" s="1"/>
  <c r="F160" i="21"/>
  <c r="F159" i="21" s="1"/>
  <c r="F158" i="21" s="1"/>
  <c r="F157" i="21" s="1"/>
  <c r="F156" i="21" s="1"/>
  <c r="F83" i="21"/>
  <c r="F82" i="21" s="1"/>
  <c r="F78" i="21"/>
  <c r="F77" i="21" s="1"/>
  <c r="F116" i="21"/>
  <c r="F115" i="21" s="1"/>
  <c r="F114" i="21" s="1"/>
  <c r="F113" i="21" s="1"/>
  <c r="F112" i="21" s="1"/>
  <c r="F139" i="21"/>
  <c r="F138" i="21" s="1"/>
  <c r="F137" i="21" s="1"/>
  <c r="F136" i="21" s="1"/>
  <c r="F135" i="21" s="1"/>
  <c r="D24" i="1"/>
  <c r="D62" i="1"/>
  <c r="H20" i="4"/>
  <c r="H19" i="4" s="1"/>
  <c r="H18" i="4" s="1"/>
  <c r="H17" i="4" s="1"/>
  <c r="H16" i="4" s="1"/>
  <c r="D17" i="23" l="1"/>
  <c r="D16" i="23" s="1"/>
  <c r="D142" i="23"/>
  <c r="D112" i="23"/>
  <c r="D94" i="23"/>
  <c r="D53" i="23"/>
  <c r="D70" i="23"/>
  <c r="F220" i="21"/>
  <c r="F219" i="21" s="1"/>
  <c r="F218" i="21" s="1"/>
  <c r="F196" i="21"/>
  <c r="F195" i="21" s="1"/>
  <c r="F148" i="21"/>
  <c r="F141" i="21" s="1"/>
  <c r="F63" i="21"/>
  <c r="F62" i="21" s="1"/>
  <c r="F61" i="21" s="1"/>
  <c r="D87" i="23"/>
  <c r="F85" i="21"/>
  <c r="F173" i="21"/>
  <c r="F172" i="21" s="1"/>
  <c r="F171" i="21" s="1"/>
  <c r="D67" i="1"/>
  <c r="F76" i="21"/>
  <c r="F75" i="21" s="1"/>
  <c r="F74" i="21" s="1"/>
  <c r="F163" i="21"/>
  <c r="F162" i="21" s="1"/>
  <c r="D33" i="23"/>
  <c r="D32" i="23" s="1"/>
  <c r="D48" i="23"/>
  <c r="D173" i="23"/>
  <c r="F120" i="21"/>
  <c r="F119" i="21" s="1"/>
  <c r="F94" i="21"/>
  <c r="F93" i="21" s="1"/>
  <c r="F92" i="21" s="1"/>
  <c r="F19" i="21"/>
  <c r="F18" i="21" s="1"/>
  <c r="F17" i="21" s="1"/>
  <c r="F29" i="21"/>
  <c r="F28" i="21" s="1"/>
  <c r="F27" i="21" s="1"/>
  <c r="F26" i="21" s="1"/>
  <c r="F45" i="21"/>
  <c r="F44" i="21" s="1"/>
  <c r="F43" i="21" s="1"/>
  <c r="F42" i="21" s="1"/>
  <c r="F228" i="21"/>
  <c r="D41" i="23" l="1"/>
  <c r="D40" i="23" s="1"/>
  <c r="F118" i="21"/>
  <c r="F101" i="21" s="1"/>
  <c r="D15" i="23"/>
  <c r="F73" i="21"/>
  <c r="F194" i="21"/>
  <c r="F155" i="21"/>
  <c r="F16" i="21"/>
  <c r="D179" i="23" l="1"/>
  <c r="F231" i="21"/>
</calcChain>
</file>

<file path=xl/sharedStrings.xml><?xml version="1.0" encoding="utf-8"?>
<sst xmlns="http://schemas.openxmlformats.org/spreadsheetml/2006/main" count="931" uniqueCount="225">
  <si>
    <t>Наименование</t>
  </si>
  <si>
    <t>Рз</t>
  </si>
  <si>
    <t>ПР</t>
  </si>
  <si>
    <t>Сумма на год (тыс. рублей)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</si>
  <si>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</si>
  <si>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</si>
  <si>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</si>
  <si>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</si>
  <si>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</si>
  <si>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</si>
  <si>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</si>
  <si>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</si>
  <si>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</si>
  <si>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</si>
  <si>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</si>
  <si>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</si>
  <si>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</si>
  <si>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 вопросы  в области  национальной  экономики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</si>
  <si>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</si>
  <si>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</si>
  <si>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</si>
  <si>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</si>
  <si>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</si>
  <si>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Культура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</si>
  <si>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</si>
  <si>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</si>
  <si>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</si>
  <si>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</si>
  <si>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</si>
  <si>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</si>
  <si>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</si>
  <si>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</si>
  <si>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</si>
  <si>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ВСЕГО</t>
  </si>
  <si>
    <t>Вед</t>
  </si>
  <si>
    <t>ЦСР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</si>
  <si>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</si>
  <si>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</si>
  <si>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Благоустройство</t>
  </si>
  <si>
    <t>Жилищное  хозяйство</t>
  </si>
  <si>
    <t>Национальная  экономика</t>
  </si>
  <si>
    <t>Дума Октябрьского  района</t>
  </si>
  <si>
    <t>Выполнение функций органами местного самоуправления</t>
  </si>
  <si>
    <t>Скорая  медицинская  помощь</t>
  </si>
  <si>
    <t>Субсидии  бюджетам  субъектов Российской  Федерации   и муниципальных образований (межбюджетные  субсидии )</t>
  </si>
  <si>
    <t>Национальная оборона</t>
  </si>
  <si>
    <t>Изме
нения
(тыс.
руб)</t>
  </si>
  <si>
    <t>Сумма на год  (тыс. рублей)</t>
  </si>
  <si>
    <t>к  решению Совета депутатов</t>
  </si>
  <si>
    <t xml:space="preserve">к  решению Совета депутатов </t>
  </si>
  <si>
    <t>Связь и информатика</t>
  </si>
  <si>
    <t>Физическая культура</t>
  </si>
  <si>
    <t>Национальная  безопасность  и правоохранительная  деятельность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</si>
  <si>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</si>
  <si>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</si>
  <si>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</si>
  <si>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</si>
  <si>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</si>
  <si>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</si>
  <si>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городского поселения  Приобье</t>
  </si>
  <si>
    <t>городского  поселения Приобье</t>
  </si>
  <si>
    <t>Транспорт</t>
  </si>
  <si>
    <t>Органы юстиции</t>
  </si>
  <si>
    <t>Непрограммные расходы</t>
  </si>
  <si>
    <t>Мероприятия в области национальной экономики</t>
  </si>
  <si>
    <t xml:space="preserve"> Жилищно-коммунальноое хозяйство</t>
  </si>
  <si>
    <t>Мобилизационная и вневойсковая подготовка</t>
  </si>
  <si>
    <t>Итого</t>
  </si>
  <si>
    <t xml:space="preserve">Сумма на год  </t>
  </si>
  <si>
    <t>(тыс. руб.)</t>
  </si>
  <si>
    <t>к решению Совета депутатов</t>
  </si>
  <si>
    <t>Муниципальные программы</t>
  </si>
  <si>
    <t xml:space="preserve">    классификации расходов бюджета    городского поселения Приобье </t>
  </si>
  <si>
    <t>Дорожное хозяйство (дорожные фонды)</t>
  </si>
  <si>
    <t>Распределение бюджетных ассигнований по разделам, подразделам, целевым статьям                                                            ( муниципальным программам Октябрьского района  и непрограммным направлениям деятельности), группам и подгруппам видов расходов классификации расходов бюджета Октябрьского  района на 2015 год</t>
  </si>
  <si>
    <t>Непрограммные направления деятельности "Обеспечение деятельности муниципальных органов власти"</t>
  </si>
  <si>
    <t>Непрограммные направления деятельности</t>
  </si>
  <si>
    <t>Непрограммные направления  деятельности</t>
  </si>
  <si>
    <t>04</t>
  </si>
  <si>
    <t>08</t>
  </si>
  <si>
    <t>Связь   и  информатика</t>
  </si>
  <si>
    <t xml:space="preserve">Ведомственная структура расходов бюджета городского поселения Приобье </t>
  </si>
  <si>
    <t xml:space="preserve">            Распределение бюджетных ассигнований по целевым статьям</t>
  </si>
  <si>
    <t>Реализация мероприятий</t>
  </si>
  <si>
    <t xml:space="preserve">Глава  муниципального  образования </t>
  </si>
  <si>
    <t xml:space="preserve">Заместители главы  муниципального  образования </t>
  </si>
  <si>
    <t>Прочие мероприятия  органов местного самоуправления</t>
  </si>
  <si>
    <t xml:space="preserve">Мероприятия в области жилищно-коммунального хозяйства </t>
  </si>
  <si>
    <t xml:space="preserve">Реализация мероприятий   </t>
  </si>
  <si>
    <t xml:space="preserve">Мероприятия в области культуры и кинематографии </t>
  </si>
  <si>
    <t xml:space="preserve">Расходы на обеспечение деятельности (оказание услуг) муниципальных учреждений </t>
  </si>
  <si>
    <t xml:space="preserve">Мероприятия в сфере культуры и кинематографии </t>
  </si>
  <si>
    <t>Расходы на обеспечение функций органов местного самоуправления</t>
  </si>
  <si>
    <t xml:space="preserve">Мероприятия  в области жилищно-коммунального хозяйства </t>
  </si>
  <si>
    <t xml:space="preserve">Мероприятия в области  жилищно-коммунального хозяйства </t>
  </si>
  <si>
    <t>Другие вопросы в области национальной безопасности и правоохранительной деятельности</t>
  </si>
  <si>
    <t>Иные закупки товаров, работ и услуг для обеспечения государственных (муниципальных) нужд</t>
  </si>
  <si>
    <t xml:space="preserve">Резервные фонды администрации поселения </t>
  </si>
  <si>
    <t>Приложение № 5</t>
  </si>
  <si>
    <t>В том числе за счет субвенций  (субсидий) из федерального  и окружного  бюджета</t>
  </si>
  <si>
    <t>В том числе за счет субвенций  на исполнение  государственных  полномочий</t>
  </si>
  <si>
    <t>Реализация мероприятий в рамках непрограммного направления деятельности</t>
  </si>
  <si>
    <t>Мобилизацонная и вневойсковая подготовка</t>
  </si>
  <si>
    <t>0502</t>
  </si>
  <si>
    <t>0503</t>
  </si>
  <si>
    <t>"Программа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</si>
  <si>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2500000000</t>
  </si>
  <si>
    <t>Расходы на реализацию мероприятий</t>
  </si>
  <si>
    <t>Подпрограмма "Комплексные мероприятия по организации дорожного движения, в том числе мероприятия по повышению безопасности дорожного движения, снижению перегруженности дорог и (или) их участков 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</si>
  <si>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2570000000</t>
  </si>
  <si>
    <t>Основное мероприятие "Выполнение работ по содержанию автомобильных дорог общего пользования местного значения, внутриквартальных автомобильных дорог, тротуаров в городском поселении Приобье"</t>
  </si>
  <si>
    <t>2570100000</t>
  </si>
  <si>
    <t>2570199990</t>
  </si>
  <si>
    <t>0501</t>
  </si>
  <si>
    <t xml:space="preserve">Культура, кинематография </t>
  </si>
  <si>
    <t xml:space="preserve">Культура,  кинематография </t>
  </si>
  <si>
    <t>Закупка товаров, работ и услуг для обеспечения государственных (муниципальных) нужд</t>
  </si>
  <si>
    <t>Непрограммные направленния деятельности</t>
  </si>
  <si>
    <t>Мероприятия в сфере физической культуры и спорта в рамках непрограммных направлений деятельности</t>
  </si>
  <si>
    <t>0113</t>
  </si>
  <si>
    <t xml:space="preserve">Распределение бюджетных ассигнований  по разделам и подразделам классификации расходов бюджета городского  поселения Приобье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</si>
  <si>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</si>
  <si>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) работ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</si>
  <si>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</si>
  <si>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   </t>
  </si>
  <si>
    <t>0410</t>
  </si>
  <si>
    <t>тыс. руб.</t>
  </si>
  <si>
    <t>Общеэкономические вопросы</t>
  </si>
  <si>
    <t>Расходы на проведение работ по технической паспортизации муниципального имущества</t>
  </si>
  <si>
    <t>4000000000</t>
  </si>
  <si>
    <t>4030000000</t>
  </si>
  <si>
    <t>Мероприятия по защите населения и территории от чрезвычайных ситуаций природного и техногенного характера, гражданская оборона</t>
  </si>
  <si>
    <t>Расходы на содержание резервов материальных ресурсов (запасов) для предупреждения, ликвидации чрезвычайных ситуаций в целях гражданской обороны</t>
  </si>
  <si>
    <t>Расходы на создание условий для деятельности народных дружин</t>
  </si>
  <si>
    <t xml:space="preserve"> Реализация  мероприятий по содействию трудоустройству гражлдан</t>
  </si>
  <si>
    <t>Расходы на межевание земельных участков</t>
  </si>
  <si>
    <t>Расходы на развитие сферы культуры в муниципальных образованиях автономного округа</t>
  </si>
  <si>
    <t>0102</t>
  </si>
  <si>
    <t>0408</t>
  </si>
  <si>
    <t>0412</t>
  </si>
  <si>
    <t>0203</t>
  </si>
  <si>
    <t>Непрограммное направление деятельности "Исполнение  отдельных расходных обязательств Октябрьского района"</t>
  </si>
  <si>
    <t>Мероприятия по содействию улучшению положения на рынке труда не занятых трудовой деятельностью и безработных граждан</t>
  </si>
  <si>
    <t>0401</t>
  </si>
  <si>
    <t>4010000000</t>
  </si>
  <si>
    <t>4010059300</t>
  </si>
  <si>
    <t>40100D9300</t>
  </si>
  <si>
    <t>ЗАГС</t>
  </si>
  <si>
    <t>Предоставление субсидий  организациям</t>
  </si>
  <si>
    <t>Исполнение судебных актов</t>
  </si>
  <si>
    <t>Межбюджетные трансферты</t>
  </si>
  <si>
    <t>Защита населения и территории от чрезвычайных ситуаций природного и техногенного характера, пожарная безопасность</t>
  </si>
  <si>
    <t>0100000000</t>
  </si>
  <si>
    <t>Основное мероприятие "Мероприятия, направленные на профилактику правонарушений в сфере общественного порядка"</t>
  </si>
  <si>
    <t>0110000000</t>
  </si>
  <si>
    <t>0110082300</t>
  </si>
  <si>
    <t>01100S2300</t>
  </si>
  <si>
    <t>2560199990</t>
  </si>
  <si>
    <t>2560000000</t>
  </si>
  <si>
    <t>Другие вопросы в области культуры, кинематографии</t>
  </si>
  <si>
    <t xml:space="preserve">Предоставление субсидии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</si>
  <si>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</si>
  <si>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                          на 2022 год                                                      тыс. руб.</t>
  </si>
  <si>
    <t>0113 -</t>
  </si>
  <si>
    <t>0310</t>
  </si>
  <si>
    <t>на 2022 год</t>
  </si>
  <si>
    <t>Приложение № 3</t>
  </si>
  <si>
    <t xml:space="preserve">                                                                                                                                          Приложение  № 7</t>
  </si>
  <si>
    <t>Расходы на благоустройство территорий муниципальных образований</t>
  </si>
  <si>
    <t>Муниципальная программа "Профилактика правонарушений в сфере общественного порядка в городском поселении Приобье на 2022-2024 годы"</t>
  </si>
  <si>
    <t>Подпрограмма "Мероприятия по развитию сети дорог городского поселения Приобье"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</si>
  <si>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 xml:space="preserve">статьям муниципальных программ и непрограммным </t>
  </si>
  <si>
    <t xml:space="preserve">муниципальных программ и непрограммным </t>
  </si>
  <si>
    <t xml:space="preserve"> 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</si>
  <si>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переданных полномочий РФ на государственную регистрацию актов гражданского состояния</t>
  </si>
  <si>
    <t>Осуществление переданных полномочий РФ на государственную регистрацию актов гражданского состояния  за счет средств бюджета Ханты-Мансийского автономного округа-Югры</t>
  </si>
  <si>
    <t>Иные межбюджетные трансферты</t>
  </si>
  <si>
    <t>Приложение № 2</t>
  </si>
  <si>
    <t>Культура и кинематография</t>
  </si>
  <si>
    <t xml:space="preserve">         от " _21__" _декабря____ 2021 года №_47___ </t>
  </si>
  <si>
    <t xml:space="preserve">  от "_21___"_декабря_"_  2021 года №_47__ </t>
  </si>
  <si>
    <t xml:space="preserve">от " _21__  "_декабр___2021 года № _47___ </t>
  </si>
  <si>
    <t xml:space="preserve">                                                                                                                                          Приложение  № 4</t>
  </si>
  <si>
    <t xml:space="preserve">    от " _21_"_декабря____  2021 года №_47___</t>
  </si>
  <si>
    <t xml:space="preserve">                             Приложение № 5</t>
  </si>
  <si>
    <t xml:space="preserve">                Приложение № 9</t>
  </si>
  <si>
    <t>Расходы на снос объектов признанных аварийными</t>
  </si>
  <si>
    <t>Расходы на обследование технического сосотояния объектов с целью признания их аварийными</t>
  </si>
  <si>
    <t>Расходы на обследование технического состояния объектов с целью признания их аварийными</t>
  </si>
  <si>
    <t>Расходы на организацию мероприятий при осуществлении деятельности по обращению с животными без владельцев</t>
  </si>
  <si>
    <t>Сельское хозяйство и рыболовство</t>
  </si>
  <si>
    <t>направлениям деятельности, группам и подгруппам видов расходов</t>
  </si>
  <si>
    <t xml:space="preserve"> направлениям деятельности, группам и подгруппам видов расходов </t>
  </si>
  <si>
    <t>Капитальный ремонт и ремонт автомобильных дорог общего пользования местного значения</t>
  </si>
  <si>
    <t>2560189111</t>
  </si>
  <si>
    <t>Реализация мероприятий по градостроительной деятельности</t>
  </si>
  <si>
    <t>Доля софинансироания на реализацию мероприятий по градостроительной деятельности</t>
  </si>
  <si>
    <t xml:space="preserve">   40300S2761</t>
  </si>
  <si>
    <t>Реализация мероприятий обеспечения равных прав потребителей на получение энергетических ресурсов</t>
  </si>
  <si>
    <t xml:space="preserve">   40700S2520</t>
  </si>
  <si>
    <t>Расходы на стимулирование культурного разнообразия в Октябрьском районе</t>
  </si>
  <si>
    <t>Субсидии (гранты в форме субсидий), не подлежащие казначейскому сопровождению</t>
  </si>
  <si>
    <t>Субсидии бюджетным учреждениям на иные цели</t>
  </si>
  <si>
    <t>Охрана окружающей среды</t>
  </si>
  <si>
    <t>Другие вопросы в области охраны окружающей среды</t>
  </si>
  <si>
    <t>Расходы на создание площадок временного накопления твердых коммунальных отходов</t>
  </si>
  <si>
    <t>0605</t>
  </si>
  <si>
    <t xml:space="preserve">     40300S2761</t>
  </si>
  <si>
    <t xml:space="preserve">    40700S2520</t>
  </si>
  <si>
    <t>Расходы на проведение организационных и культурно-просветительских мероприятий с ветеранами Октябрьского района</t>
  </si>
  <si>
    <t>Расходы на реализацию наказов избирателей депутатам Думы Ханты-Мансийского автономного округа-Югры</t>
  </si>
  <si>
    <t>Расходы на методическое обеспечение и подготовку муниципальных служащих и работников муниципальных учреждений по вопросам профилактики терроризма</t>
  </si>
  <si>
    <t>2560189113</t>
  </si>
  <si>
    <t xml:space="preserve">Расходы за счет резервного фонда Правительства ХМАО-Югры, за исключением ИМТ на реализацию наказов избирателей </t>
  </si>
  <si>
    <t>Расходы на обустройство автомобильных дорог</t>
  </si>
  <si>
    <t>Расходы за счет средств резервного фонда Правительства Тюменской области</t>
  </si>
  <si>
    <t>Социальное обеспечение и иные выплаты населению</t>
  </si>
  <si>
    <t>Иные выплаты населению</t>
  </si>
  <si>
    <t>классификации расходов  бюджета городского поселения Приобье на 2022 год</t>
  </si>
  <si>
    <t>Расходы на поддержку одаренных детей и молодежи, развитие художественного образования</t>
  </si>
  <si>
    <t>+599,5</t>
  </si>
  <si>
    <t>-599,5</t>
  </si>
  <si>
    <t>+700,0</t>
  </si>
  <si>
    <t xml:space="preserve">        от " 22 " декабря 2022 года № 71 </t>
  </si>
  <si>
    <t xml:space="preserve">от " 22 " декабря 2022 года № 71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</si>
</sst>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0"/>
    <numFmt numFmtId="165" formatCode="#,##0.0"/>
    <numFmt numFmtId="166" formatCode="000"/>
    <numFmt numFmtId="167" formatCode="0000000"/>
    <numFmt numFmtId="168" formatCode="#,##0.0;[Red]\-#,##0.0;0.0"/>
    <numFmt numFmtId="169" formatCode="0.0"/>
    <numFmt numFmtId="170" formatCode="00;;&quot;&quot;"/>
    <numFmt numFmtId="171" formatCode="0000000000"/>
  </numFmts>
  <fonts count="31" x14ac:knownFonts="1"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 Cyr"/>
      <charset val="204"/>
    </font>
    <font>
      <sz val="9"/>
      <name val="Arial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 Cyr"/>
      <charset val="204"/>
    </font>
    <font>
      <sz val="8"/>
      <name val="Arial"/>
      <family val="2"/>
      <charset val="204"/>
    </font>
    <font>
      <sz val="10"/>
      <color indexed="63"/>
      <name val="Times New Roman"/>
      <family val="1"/>
      <charset val="204"/>
    </font>
    <font>
      <sz val="10"/>
      <color indexed="10"/>
      <name val="Arial Cyr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  <charset val="204"/>
    </font>
    <font>
      <sz val="10"/>
      <color rgb="FFFF0000"/>
      <name val="Times New Roman Cyr"/>
      <family val="1"/>
      <charset val="204"/>
    </font>
    <font>
      <sz val="10"/>
      <color rgb="FFFF0000"/>
      <name val="Arial Cyr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84">
    <xf numFmtId="0" fontId="0" fillId="0" borderId="0" xfId="0"/>
    <xf numFmtId="0" fontId="1" fillId="0" borderId="0" xfId="2" applyFont="1"/>
    <xf numFmtId="0" fontId="3" fillId="0" borderId="0" xfId="2" applyFont="1" applyProtection="1">
      <protection hidden="1"/>
    </xf>
    <xf numFmtId="0" fontId="3" fillId="0" borderId="0" xfId="2" applyFont="1"/>
    <xf numFmtId="0" fontId="1" fillId="0" borderId="0" xfId="2" applyFont="1" applyProtection="1">
      <protection hidden="1"/>
    </xf>
    <xf numFmtId="0" fontId="4" fillId="0" borderId="0" xfId="2" applyFont="1" applyAlignment="1" applyProtection="1">
      <alignment horizontal="centerContinuous"/>
      <protection hidden="1"/>
    </xf>
    <xf numFmtId="0" fontId="1" fillId="0" borderId="0" xfId="2" applyFont="1" applyAlignment="1" applyProtection="1">
      <alignment horizontal="right"/>
      <protection hidden="1"/>
    </xf>
    <xf numFmtId="0" fontId="4" fillId="0" borderId="0" xfId="2" applyFont="1" applyProtection="1">
      <protection hidden="1"/>
    </xf>
    <xf numFmtId="0" fontId="5" fillId="0" borderId="1" xfId="2" applyFont="1" applyBorder="1" applyAlignment="1" applyProtection="1">
      <alignment horizontal="center" vertical="center" wrapText="1"/>
      <protection hidden="1"/>
    </xf>
    <xf numFmtId="0" fontId="5" fillId="0" borderId="1" xfId="2" applyFont="1" applyBorder="1" applyAlignment="1" applyProtection="1">
      <alignment horizontal="center" vertical="center"/>
      <protection hidden="1"/>
    </xf>
    <xf numFmtId="0" fontId="6" fillId="0" borderId="0" xfId="2" applyFont="1" applyProtection="1">
      <protection hidden="1"/>
    </xf>
    <xf numFmtId="0" fontId="4" fillId="0" borderId="0" xfId="2" applyFont="1"/>
    <xf numFmtId="0" fontId="7" fillId="0" borderId="0" xfId="2" applyFont="1" applyProtection="1">
      <protection hidden="1"/>
    </xf>
    <xf numFmtId="0" fontId="4" fillId="0" borderId="0" xfId="4" applyFont="1" applyProtection="1">
      <protection hidden="1"/>
    </xf>
    <xf numFmtId="0" fontId="1" fillId="0" borderId="0" xfId="4" applyFont="1"/>
    <xf numFmtId="0" fontId="5" fillId="0" borderId="0" xfId="4" applyFont="1"/>
    <xf numFmtId="0" fontId="4" fillId="0" borderId="0" xfId="4" applyFont="1" applyAlignment="1" applyProtection="1">
      <alignment horizontal="centerContinuous"/>
      <protection hidden="1"/>
    </xf>
    <xf numFmtId="0" fontId="8" fillId="0" borderId="0" xfId="4" applyFont="1" applyAlignment="1" applyProtection="1">
      <alignment horizontal="right"/>
      <protection hidden="1"/>
    </xf>
    <xf numFmtId="0" fontId="1" fillId="0" borderId="1" xfId="4" applyFont="1" applyBorder="1" applyAlignment="1" applyProtection="1">
      <alignment horizontal="center" vertical="center"/>
      <protection hidden="1"/>
    </xf>
    <xf numFmtId="0" fontId="4" fillId="0" borderId="0" xfId="4" applyFont="1"/>
    <xf numFmtId="0" fontId="1" fillId="0" borderId="1" xfId="4" applyFont="1" applyBorder="1" applyAlignment="1" applyProtection="1">
      <alignment wrapText="1"/>
      <protection hidden="1"/>
    </xf>
    <xf numFmtId="166" fontId="1" fillId="0" borderId="1" xfId="4" applyNumberFormat="1" applyFont="1" applyBorder="1" applyAlignment="1" applyProtection="1">
      <alignment wrapText="1"/>
      <protection hidden="1"/>
    </xf>
    <xf numFmtId="164" fontId="1" fillId="0" borderId="1" xfId="4" applyNumberFormat="1" applyFont="1" applyBorder="1" applyAlignment="1" applyProtection="1">
      <alignment wrapText="1"/>
      <protection hidden="1"/>
    </xf>
    <xf numFmtId="165" fontId="1" fillId="0" borderId="1" xfId="4" applyNumberFormat="1" applyFont="1" applyBorder="1" applyProtection="1">
      <protection hidden="1"/>
    </xf>
    <xf numFmtId="0" fontId="1" fillId="0" borderId="1" xfId="4" applyFont="1" applyBorder="1"/>
    <xf numFmtId="164" fontId="1" fillId="0" borderId="1" xfId="4" applyNumberFormat="1" applyFont="1" applyBorder="1" applyProtection="1">
      <protection hidden="1"/>
    </xf>
    <xf numFmtId="166" fontId="4" fillId="2" borderId="1" xfId="4" applyNumberFormat="1" applyFont="1" applyFill="1" applyBorder="1" applyAlignment="1" applyProtection="1">
      <alignment wrapText="1"/>
      <protection hidden="1"/>
    </xf>
    <xf numFmtId="0" fontId="4" fillId="2" borderId="1" xfId="4" applyFont="1" applyFill="1" applyBorder="1"/>
    <xf numFmtId="3" fontId="1" fillId="0" borderId="1" xfId="4" applyNumberFormat="1" applyFont="1" applyBorder="1" applyProtection="1">
      <protection hidden="1"/>
    </xf>
    <xf numFmtId="3" fontId="4" fillId="2" borderId="1" xfId="4" applyNumberFormat="1" applyFont="1" applyFill="1" applyBorder="1" applyProtection="1">
      <protection hidden="1"/>
    </xf>
    <xf numFmtId="165" fontId="1" fillId="0" borderId="0" xfId="2" applyNumberFormat="1" applyFont="1"/>
    <xf numFmtId="3" fontId="1" fillId="0" borderId="1" xfId="4" applyNumberFormat="1" applyFont="1" applyBorder="1"/>
    <xf numFmtId="3" fontId="4" fillId="0" borderId="1" xfId="4" applyNumberFormat="1" applyFont="1" applyBorder="1" applyProtection="1">
      <protection hidden="1"/>
    </xf>
    <xf numFmtId="165" fontId="4" fillId="0" borderId="1" xfId="4" applyNumberFormat="1" applyFont="1" applyBorder="1" applyProtection="1">
      <protection hidden="1"/>
    </xf>
    <xf numFmtId="166" fontId="9" fillId="0" borderId="1" xfId="4" applyNumberFormat="1" applyFont="1" applyBorder="1" applyAlignment="1" applyProtection="1">
      <alignment wrapText="1"/>
      <protection hidden="1"/>
    </xf>
    <xf numFmtId="167" fontId="12" fillId="0" borderId="1" xfId="4" applyNumberFormat="1" applyFont="1" applyBorder="1" applyProtection="1">
      <protection hidden="1"/>
    </xf>
    <xf numFmtId="166" fontId="12" fillId="0" borderId="1" xfId="4" applyNumberFormat="1" applyFont="1" applyBorder="1" applyAlignment="1" applyProtection="1">
      <alignment wrapText="1"/>
      <protection hidden="1"/>
    </xf>
    <xf numFmtId="165" fontId="12" fillId="0" borderId="1" xfId="4" applyNumberFormat="1" applyFont="1" applyBorder="1" applyProtection="1">
      <protection hidden="1"/>
    </xf>
    <xf numFmtId="165" fontId="9" fillId="0" borderId="1" xfId="4" applyNumberFormat="1" applyFont="1" applyBorder="1" applyProtection="1">
      <protection hidden="1"/>
    </xf>
    <xf numFmtId="0" fontId="1" fillId="0" borderId="0" xfId="4" applyFont="1" applyAlignment="1" applyProtection="1">
      <alignment horizontal="right"/>
      <protection hidden="1"/>
    </xf>
    <xf numFmtId="0" fontId="1" fillId="0" borderId="0" xfId="4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/>
    <xf numFmtId="3" fontId="1" fillId="0" borderId="2" xfId="2" applyNumberFormat="1" applyFont="1" applyBorder="1"/>
    <xf numFmtId="0" fontId="3" fillId="0" borderId="2" xfId="2" applyFont="1" applyBorder="1" applyProtection="1">
      <protection hidden="1"/>
    </xf>
    <xf numFmtId="0" fontId="1" fillId="0" borderId="2" xfId="2" applyFont="1" applyBorder="1"/>
    <xf numFmtId="0" fontId="11" fillId="0" borderId="1" xfId="2" applyFont="1" applyBorder="1" applyAlignment="1" applyProtection="1">
      <alignment wrapText="1"/>
      <protection hidden="1"/>
    </xf>
    <xf numFmtId="0" fontId="5" fillId="0" borderId="0" xfId="4" applyFont="1" applyAlignment="1">
      <alignment wrapText="1"/>
    </xf>
    <xf numFmtId="0" fontId="3" fillId="0" borderId="0" xfId="4" applyFont="1" applyAlignment="1" applyProtection="1">
      <alignment horizontal="center" wrapText="1"/>
      <protection hidden="1"/>
    </xf>
    <xf numFmtId="0" fontId="12" fillId="0" borderId="3" xfId="4" applyFont="1" applyBorder="1" applyAlignment="1" applyProtection="1">
      <alignment horizontal="center" vertical="center"/>
      <protection hidden="1"/>
    </xf>
    <xf numFmtId="0" fontId="12" fillId="0" borderId="4" xfId="4" applyFont="1" applyBorder="1" applyAlignment="1" applyProtection="1">
      <alignment horizontal="center" vertical="center"/>
      <protection hidden="1"/>
    </xf>
    <xf numFmtId="0" fontId="12" fillId="0" borderId="4" xfId="4" applyFont="1" applyBorder="1" applyAlignment="1" applyProtection="1">
      <alignment horizontal="center" vertical="center" wrapText="1"/>
      <protection hidden="1"/>
    </xf>
    <xf numFmtId="0" fontId="0" fillId="0" borderId="1" xfId="0" applyBorder="1"/>
    <xf numFmtId="165" fontId="0" fillId="0" borderId="0" xfId="0" applyNumberFormat="1"/>
    <xf numFmtId="0" fontId="16" fillId="0" borderId="1" xfId="0" applyFont="1" applyBorder="1"/>
    <xf numFmtId="0" fontId="1" fillId="0" borderId="1" xfId="4" applyFont="1" applyBorder="1" applyAlignment="1" applyProtection="1">
      <alignment horizontal="center" vertical="center" wrapText="1"/>
      <protection hidden="1"/>
    </xf>
    <xf numFmtId="165" fontId="16" fillId="0" borderId="1" xfId="0" applyNumberFormat="1" applyFont="1" applyBorder="1"/>
    <xf numFmtId="0" fontId="0" fillId="0" borderId="5" xfId="0" applyBorder="1"/>
    <xf numFmtId="0" fontId="1" fillId="0" borderId="1" xfId="4" applyFont="1" applyBorder="1" applyAlignment="1">
      <alignment horizontal="center"/>
    </xf>
    <xf numFmtId="0" fontId="4" fillId="0" borderId="1" xfId="4" applyFont="1" applyBorder="1"/>
    <xf numFmtId="0" fontId="15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" fillId="0" borderId="6" xfId="4" applyFont="1" applyBorder="1" applyAlignment="1" applyProtection="1">
      <alignment horizontal="center" vertical="center"/>
      <protection hidden="1"/>
    </xf>
    <xf numFmtId="0" fontId="1" fillId="0" borderId="7" xfId="4" applyFont="1" applyBorder="1" applyAlignment="1" applyProtection="1">
      <alignment horizontal="center" vertical="center"/>
      <protection hidden="1"/>
    </xf>
    <xf numFmtId="0" fontId="11" fillId="0" borderId="1" xfId="4" applyFont="1" applyBorder="1" applyAlignment="1" applyProtection="1">
      <alignment wrapText="1"/>
      <protection hidden="1"/>
    </xf>
    <xf numFmtId="0" fontId="4" fillId="2" borderId="1" xfId="4" applyFont="1" applyFill="1" applyBorder="1" applyAlignment="1" applyProtection="1">
      <alignment wrapText="1"/>
      <protection hidden="1"/>
    </xf>
    <xf numFmtId="0" fontId="0" fillId="0" borderId="0" xfId="0" applyAlignment="1">
      <alignment horizontal="left"/>
    </xf>
    <xf numFmtId="0" fontId="1" fillId="0" borderId="8" xfId="4" applyFont="1" applyBorder="1" applyAlignment="1" applyProtection="1">
      <alignment horizontal="center" vertical="center"/>
      <protection hidden="1"/>
    </xf>
    <xf numFmtId="166" fontId="4" fillId="2" borderId="8" xfId="4" applyNumberFormat="1" applyFont="1" applyFill="1" applyBorder="1" applyAlignment="1" applyProtection="1">
      <alignment wrapText="1"/>
      <protection hidden="1"/>
    </xf>
    <xf numFmtId="166" fontId="1" fillId="0" borderId="8" xfId="4" applyNumberFormat="1" applyFont="1" applyBorder="1" applyAlignment="1" applyProtection="1">
      <alignment wrapText="1"/>
      <protection hidden="1"/>
    </xf>
    <xf numFmtId="167" fontId="1" fillId="0" borderId="8" xfId="4" applyNumberFormat="1" applyFont="1" applyBorder="1" applyProtection="1">
      <protection hidden="1"/>
    </xf>
    <xf numFmtId="0" fontId="11" fillId="0" borderId="1" xfId="0" applyFont="1" applyBorder="1" applyAlignment="1">
      <alignment wrapText="1"/>
    </xf>
    <xf numFmtId="0" fontId="15" fillId="0" borderId="1" xfId="0" applyFont="1" applyBorder="1"/>
    <xf numFmtId="168" fontId="11" fillId="0" borderId="1" xfId="1" applyNumberFormat="1" applyFont="1" applyBorder="1" applyAlignment="1" applyProtection="1">
      <alignment horizontal="left" vertical="center" wrapText="1"/>
      <protection hidden="1"/>
    </xf>
    <xf numFmtId="0" fontId="18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9" fillId="0" borderId="1" xfId="4" applyFont="1" applyBorder="1" applyAlignment="1" applyProtection="1">
      <alignment horizontal="center" vertical="center" wrapText="1"/>
      <protection hidden="1"/>
    </xf>
    <xf numFmtId="49" fontId="0" fillId="0" borderId="0" xfId="0" applyNumberFormat="1"/>
    <xf numFmtId="0" fontId="20" fillId="0" borderId="1" xfId="2" applyFont="1" applyBorder="1" applyAlignment="1" applyProtection="1">
      <alignment wrapText="1"/>
      <protection hidden="1"/>
    </xf>
    <xf numFmtId="165" fontId="12" fillId="0" borderId="1" xfId="4" applyNumberFormat="1" applyFont="1" applyBorder="1"/>
    <xf numFmtId="49" fontId="11" fillId="0" borderId="9" xfId="0" applyNumberFormat="1" applyFont="1" applyBorder="1" applyAlignment="1">
      <alignment horizontal="right"/>
    </xf>
    <xf numFmtId="168" fontId="11" fillId="0" borderId="9" xfId="1" applyNumberFormat="1" applyFont="1" applyBorder="1" applyAlignment="1" applyProtection="1">
      <alignment horizontal="left" vertical="center" wrapText="1"/>
      <protection hidden="1"/>
    </xf>
    <xf numFmtId="168" fontId="19" fillId="0" borderId="1" xfId="1" applyNumberFormat="1" applyFont="1" applyBorder="1" applyAlignment="1" applyProtection="1">
      <alignment horizontal="left" vertical="center" wrapText="1"/>
      <protection hidden="1"/>
    </xf>
    <xf numFmtId="0" fontId="17" fillId="0" borderId="1" xfId="0" applyFont="1" applyBorder="1"/>
    <xf numFmtId="164" fontId="11" fillId="0" borderId="1" xfId="4" applyNumberFormat="1" applyFont="1" applyBorder="1" applyAlignment="1" applyProtection="1">
      <alignment wrapText="1"/>
      <protection hidden="1"/>
    </xf>
    <xf numFmtId="0" fontId="11" fillId="0" borderId="1" xfId="0" applyFont="1" applyBorder="1" applyAlignment="1">
      <alignment horizontal="justify" vertical="center"/>
    </xf>
    <xf numFmtId="165" fontId="11" fillId="0" borderId="1" xfId="4" applyNumberFormat="1" applyFont="1" applyBorder="1" applyProtection="1">
      <protection hidden="1"/>
    </xf>
    <xf numFmtId="0" fontId="19" fillId="0" borderId="1" xfId="0" applyFont="1" applyBorder="1"/>
    <xf numFmtId="165" fontId="19" fillId="0" borderId="1" xfId="4" applyNumberFormat="1" applyFont="1" applyBorder="1" applyProtection="1">
      <protection hidden="1"/>
    </xf>
    <xf numFmtId="165" fontId="19" fillId="0" borderId="1" xfId="0" applyNumberFormat="1" applyFont="1" applyBorder="1"/>
    <xf numFmtId="0" fontId="21" fillId="0" borderId="0" xfId="4" applyFont="1" applyAlignment="1" applyProtection="1">
      <alignment horizontal="center" wrapText="1"/>
      <protection hidden="1"/>
    </xf>
    <xf numFmtId="0" fontId="19" fillId="0" borderId="1" xfId="4" applyFont="1" applyBorder="1" applyAlignment="1" applyProtection="1">
      <alignment wrapText="1"/>
      <protection hidden="1"/>
    </xf>
    <xf numFmtId="164" fontId="19" fillId="0" borderId="1" xfId="4" applyNumberFormat="1" applyFont="1" applyBorder="1" applyAlignment="1" applyProtection="1">
      <alignment wrapText="1"/>
      <protection hidden="1"/>
    </xf>
    <xf numFmtId="164" fontId="19" fillId="0" borderId="1" xfId="4" applyNumberFormat="1" applyFont="1" applyBorder="1" applyProtection="1">
      <protection hidden="1"/>
    </xf>
    <xf numFmtId="167" fontId="19" fillId="0" borderId="1" xfId="4" applyNumberFormat="1" applyFont="1" applyBorder="1" applyProtection="1">
      <protection hidden="1"/>
    </xf>
    <xf numFmtId="166" fontId="19" fillId="0" borderId="1" xfId="4" applyNumberFormat="1" applyFont="1" applyBorder="1" applyAlignment="1" applyProtection="1">
      <alignment wrapText="1"/>
      <protection hidden="1"/>
    </xf>
    <xf numFmtId="164" fontId="11" fillId="0" borderId="1" xfId="4" applyNumberFormat="1" applyFont="1" applyBorder="1" applyProtection="1">
      <protection hidden="1"/>
    </xf>
    <xf numFmtId="167" fontId="11" fillId="0" borderId="1" xfId="4" applyNumberFormat="1" applyFont="1" applyBorder="1" applyProtection="1">
      <protection hidden="1"/>
    </xf>
    <xf numFmtId="166" fontId="11" fillId="0" borderId="1" xfId="4" applyNumberFormat="1" applyFont="1" applyBorder="1" applyAlignment="1" applyProtection="1">
      <alignment wrapText="1"/>
      <protection hidden="1"/>
    </xf>
    <xf numFmtId="166" fontId="11" fillId="0" borderId="1" xfId="4" applyNumberFormat="1" applyFont="1" applyBorder="1" applyAlignment="1" applyProtection="1">
      <alignment horizontal="right" wrapText="1"/>
      <protection hidden="1"/>
    </xf>
    <xf numFmtId="49" fontId="11" fillId="0" borderId="1" xfId="4" applyNumberFormat="1" applyFont="1" applyBorder="1" applyAlignment="1" applyProtection="1">
      <alignment horizontal="right"/>
      <protection hidden="1"/>
    </xf>
    <xf numFmtId="0" fontId="19" fillId="0" borderId="1" xfId="2" applyFont="1" applyBorder="1" applyAlignment="1" applyProtection="1">
      <alignment wrapText="1"/>
      <protection hidden="1"/>
    </xf>
    <xf numFmtId="164" fontId="11" fillId="0" borderId="1" xfId="4" applyNumberFormat="1" applyFont="1" applyBorder="1" applyAlignment="1" applyProtection="1">
      <alignment horizontal="right" wrapText="1"/>
      <protection hidden="1"/>
    </xf>
    <xf numFmtId="164" fontId="11" fillId="0" borderId="1" xfId="4" applyNumberFormat="1" applyFont="1" applyBorder="1" applyAlignment="1" applyProtection="1">
      <alignment horizontal="right"/>
      <protection hidden="1"/>
    </xf>
    <xf numFmtId="49" fontId="19" fillId="0" borderId="1" xfId="4" applyNumberFormat="1" applyFont="1" applyBorder="1" applyAlignment="1" applyProtection="1">
      <alignment horizontal="right" wrapText="1"/>
      <protection hidden="1"/>
    </xf>
    <xf numFmtId="0" fontId="11" fillId="0" borderId="7" xfId="4" applyFont="1" applyBorder="1" applyAlignment="1" applyProtection="1">
      <alignment wrapText="1"/>
      <protection hidden="1"/>
    </xf>
    <xf numFmtId="164" fontId="11" fillId="0" borderId="7" xfId="4" applyNumberFormat="1" applyFont="1" applyBorder="1" applyAlignment="1" applyProtection="1">
      <alignment wrapText="1"/>
      <protection hidden="1"/>
    </xf>
    <xf numFmtId="164" fontId="11" fillId="0" borderId="7" xfId="4" applyNumberFormat="1" applyFont="1" applyBorder="1" applyProtection="1">
      <protection hidden="1"/>
    </xf>
    <xf numFmtId="166" fontId="11" fillId="0" borderId="7" xfId="4" applyNumberFormat="1" applyFont="1" applyBorder="1" applyAlignment="1" applyProtection="1">
      <alignment wrapText="1"/>
      <protection hidden="1"/>
    </xf>
    <xf numFmtId="165" fontId="11" fillId="0" borderId="7" xfId="4" applyNumberFormat="1" applyFont="1" applyBorder="1" applyProtection="1">
      <protection hidden="1"/>
    </xf>
    <xf numFmtId="164" fontId="11" fillId="0" borderId="9" xfId="4" applyNumberFormat="1" applyFont="1" applyBorder="1" applyAlignment="1" applyProtection="1">
      <alignment wrapText="1"/>
      <protection hidden="1"/>
    </xf>
    <xf numFmtId="164" fontId="11" fillId="0" borderId="9" xfId="4" applyNumberFormat="1" applyFont="1" applyBorder="1" applyProtection="1">
      <protection hidden="1"/>
    </xf>
    <xf numFmtId="166" fontId="11" fillId="0" borderId="9" xfId="4" applyNumberFormat="1" applyFont="1" applyBorder="1" applyAlignment="1" applyProtection="1">
      <alignment wrapText="1"/>
      <protection hidden="1"/>
    </xf>
    <xf numFmtId="165" fontId="11" fillId="0" borderId="9" xfId="4" applyNumberFormat="1" applyFont="1" applyBorder="1" applyProtection="1">
      <protection hidden="1"/>
    </xf>
    <xf numFmtId="167" fontId="11" fillId="0" borderId="7" xfId="4" applyNumberFormat="1" applyFont="1" applyBorder="1" applyAlignment="1" applyProtection="1">
      <alignment wrapText="1"/>
      <protection hidden="1"/>
    </xf>
    <xf numFmtId="166" fontId="19" fillId="0" borderId="9" xfId="4" applyNumberFormat="1" applyFont="1" applyBorder="1" applyAlignment="1" applyProtection="1">
      <alignment wrapText="1"/>
      <protection hidden="1"/>
    </xf>
    <xf numFmtId="171" fontId="22" fillId="0" borderId="10" xfId="0" applyNumberFormat="1" applyFont="1" applyBorder="1" applyProtection="1">
      <protection hidden="1"/>
    </xf>
    <xf numFmtId="165" fontId="11" fillId="0" borderId="1" xfId="0" applyNumberFormat="1" applyFont="1" applyBorder="1"/>
    <xf numFmtId="49" fontId="11" fillId="0" borderId="1" xfId="1" applyNumberFormat="1" applyFont="1" applyBorder="1" applyAlignment="1" applyProtection="1">
      <alignment horizontal="right"/>
      <protection hidden="1"/>
    </xf>
    <xf numFmtId="0" fontId="23" fillId="0" borderId="1" xfId="0" applyFont="1" applyBorder="1" applyAlignment="1">
      <alignment wrapText="1"/>
    </xf>
    <xf numFmtId="170" fontId="11" fillId="3" borderId="1" xfId="1" applyNumberFormat="1" applyFont="1" applyFill="1" applyBorder="1" applyProtection="1">
      <protection hidden="1"/>
    </xf>
    <xf numFmtId="49" fontId="24" fillId="0" borderId="0" xfId="0" applyNumberFormat="1" applyFont="1"/>
    <xf numFmtId="0" fontId="24" fillId="0" borderId="0" xfId="0" applyFont="1"/>
    <xf numFmtId="49" fontId="19" fillId="0" borderId="1" xfId="0" applyNumberFormat="1" applyFont="1" applyBorder="1" applyAlignment="1">
      <alignment horizontal="right"/>
    </xf>
    <xf numFmtId="165" fontId="28" fillId="0" borderId="1" xfId="4" applyNumberFormat="1" applyFont="1" applyBorder="1" applyProtection="1">
      <protection hidden="1"/>
    </xf>
    <xf numFmtId="169" fontId="11" fillId="0" borderId="1" xfId="0" applyNumberFormat="1" applyFont="1" applyBorder="1"/>
    <xf numFmtId="168" fontId="19" fillId="3" borderId="1" xfId="1" applyNumberFormat="1" applyFont="1" applyFill="1" applyBorder="1" applyAlignment="1" applyProtection="1">
      <alignment horizontal="left" vertical="center" wrapText="1"/>
      <protection hidden="1"/>
    </xf>
    <xf numFmtId="164" fontId="19" fillId="0" borderId="1" xfId="4" applyNumberFormat="1" applyFont="1" applyBorder="1" applyAlignment="1" applyProtection="1">
      <alignment horizontal="right" wrapText="1"/>
      <protection hidden="1"/>
    </xf>
    <xf numFmtId="164" fontId="19" fillId="0" borderId="1" xfId="4" applyNumberFormat="1" applyFont="1" applyBorder="1" applyAlignment="1" applyProtection="1">
      <alignment horizontal="right"/>
      <protection hidden="1"/>
    </xf>
    <xf numFmtId="49" fontId="19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9" fillId="0" borderId="1" xfId="0" applyFont="1" applyBorder="1" applyAlignment="1">
      <alignment wrapText="1"/>
    </xf>
    <xf numFmtId="0" fontId="14" fillId="0" borderId="0" xfId="0" applyFont="1"/>
    <xf numFmtId="169" fontId="0" fillId="0" borderId="0" xfId="0" applyNumberFormat="1"/>
    <xf numFmtId="169" fontId="11" fillId="0" borderId="0" xfId="0" applyNumberFormat="1" applyFont="1"/>
    <xf numFmtId="169" fontId="11" fillId="0" borderId="0" xfId="0" applyNumberFormat="1" applyFont="1" applyAlignment="1">
      <alignment wrapText="1"/>
    </xf>
    <xf numFmtId="169" fontId="11" fillId="0" borderId="0" xfId="4" applyNumberFormat="1" applyFont="1" applyAlignment="1" applyProtection="1">
      <alignment horizontal="center"/>
      <protection hidden="1"/>
    </xf>
    <xf numFmtId="0" fontId="25" fillId="0" borderId="9" xfId="2" applyFont="1" applyBorder="1" applyAlignment="1" applyProtection="1">
      <alignment wrapText="1"/>
      <protection hidden="1"/>
    </xf>
    <xf numFmtId="164" fontId="25" fillId="0" borderId="9" xfId="2" applyNumberFormat="1" applyFont="1" applyBorder="1" applyAlignment="1" applyProtection="1">
      <alignment wrapText="1"/>
      <protection hidden="1"/>
    </xf>
    <xf numFmtId="165" fontId="25" fillId="0" borderId="1" xfId="2" applyNumberFormat="1" applyFont="1" applyBorder="1" applyProtection="1">
      <protection hidden="1"/>
    </xf>
    <xf numFmtId="164" fontId="26" fillId="0" borderId="1" xfId="2" applyNumberFormat="1" applyFont="1" applyBorder="1" applyAlignment="1" applyProtection="1">
      <alignment wrapText="1"/>
      <protection hidden="1"/>
    </xf>
    <xf numFmtId="165" fontId="20" fillId="0" borderId="1" xfId="4" applyNumberFormat="1" applyFont="1" applyBorder="1" applyProtection="1">
      <protection hidden="1"/>
    </xf>
    <xf numFmtId="165" fontId="26" fillId="0" borderId="1" xfId="2" applyNumberFormat="1" applyFont="1" applyBorder="1" applyProtection="1">
      <protection hidden="1"/>
    </xf>
    <xf numFmtId="165" fontId="27" fillId="0" borderId="1" xfId="4" applyNumberFormat="1" applyFont="1" applyBorder="1" applyProtection="1">
      <protection hidden="1"/>
    </xf>
    <xf numFmtId="0" fontId="26" fillId="0" borderId="1" xfId="2" applyFont="1" applyBorder="1" applyAlignment="1" applyProtection="1">
      <alignment wrapText="1"/>
      <protection hidden="1"/>
    </xf>
    <xf numFmtId="0" fontId="21" fillId="0" borderId="1" xfId="2" applyFont="1" applyBorder="1" applyAlignment="1" applyProtection="1">
      <alignment wrapText="1"/>
      <protection hidden="1"/>
    </xf>
    <xf numFmtId="164" fontId="21" fillId="0" borderId="1" xfId="2" applyNumberFormat="1" applyFont="1" applyBorder="1" applyAlignment="1" applyProtection="1">
      <alignment wrapText="1"/>
      <protection hidden="1"/>
    </xf>
    <xf numFmtId="165" fontId="21" fillId="0" borderId="1" xfId="2" applyNumberFormat="1" applyFont="1" applyBorder="1" applyProtection="1">
      <protection hidden="1"/>
    </xf>
    <xf numFmtId="0" fontId="25" fillId="0" borderId="1" xfId="2" applyFont="1" applyBorder="1" applyAlignment="1" applyProtection="1">
      <alignment wrapText="1"/>
      <protection hidden="1"/>
    </xf>
    <xf numFmtId="164" fontId="25" fillId="0" borderId="1" xfId="2" applyNumberFormat="1" applyFont="1" applyBorder="1" applyAlignment="1" applyProtection="1">
      <alignment wrapText="1"/>
      <protection hidden="1"/>
    </xf>
    <xf numFmtId="0" fontId="26" fillId="0" borderId="1" xfId="4" applyFont="1" applyBorder="1" applyAlignment="1" applyProtection="1">
      <alignment wrapText="1"/>
      <protection hidden="1"/>
    </xf>
    <xf numFmtId="165" fontId="26" fillId="0" borderId="1" xfId="3" applyNumberFormat="1" applyFont="1" applyBorder="1" applyProtection="1">
      <protection hidden="1"/>
    </xf>
    <xf numFmtId="0" fontId="25" fillId="0" borderId="1" xfId="2" applyFont="1" applyBorder="1" applyProtection="1">
      <protection hidden="1"/>
    </xf>
    <xf numFmtId="0" fontId="25" fillId="0" borderId="1" xfId="2" applyFont="1" applyBorder="1" applyAlignment="1" applyProtection="1">
      <alignment horizontal="left"/>
      <protection hidden="1"/>
    </xf>
    <xf numFmtId="165" fontId="25" fillId="0" borderId="1" xfId="2" applyNumberFormat="1" applyFont="1" applyBorder="1" applyAlignment="1" applyProtection="1">
      <alignment vertical="center"/>
      <protection hidden="1"/>
    </xf>
    <xf numFmtId="0" fontId="20" fillId="0" borderId="1" xfId="0" applyFont="1" applyBorder="1" applyAlignment="1">
      <alignment wrapText="1"/>
    </xf>
    <xf numFmtId="0" fontId="12" fillId="0" borderId="0" xfId="2" applyFont="1"/>
    <xf numFmtId="2" fontId="11" fillId="0" borderId="0" xfId="0" applyNumberFormat="1" applyFont="1"/>
    <xf numFmtId="0" fontId="29" fillId="0" borderId="0" xfId="0" applyFont="1"/>
    <xf numFmtId="165" fontId="1" fillId="0" borderId="1" xfId="4" applyNumberFormat="1" applyFont="1" applyBorder="1"/>
    <xf numFmtId="0" fontId="19" fillId="0" borderId="0" xfId="0" applyFont="1" applyAlignment="1">
      <alignment wrapText="1"/>
    </xf>
    <xf numFmtId="171" fontId="30" fillId="0" borderId="10" xfId="0" applyNumberFormat="1" applyFont="1" applyBorder="1" applyProtection="1">
      <protection hidden="1"/>
    </xf>
    <xf numFmtId="0" fontId="19" fillId="0" borderId="7" xfId="4" applyFont="1" applyBorder="1" applyAlignment="1" applyProtection="1">
      <alignment wrapText="1"/>
      <protection hidden="1"/>
    </xf>
    <xf numFmtId="164" fontId="19" fillId="0" borderId="7" xfId="4" applyNumberFormat="1" applyFont="1" applyBorder="1" applyAlignment="1" applyProtection="1">
      <alignment wrapText="1"/>
      <protection hidden="1"/>
    </xf>
    <xf numFmtId="164" fontId="19" fillId="0" borderId="7" xfId="4" applyNumberFormat="1" applyFont="1" applyBorder="1" applyProtection="1">
      <protection hidden="1"/>
    </xf>
    <xf numFmtId="167" fontId="19" fillId="0" borderId="7" xfId="4" applyNumberFormat="1" applyFont="1" applyBorder="1" applyAlignment="1" applyProtection="1">
      <alignment wrapText="1"/>
      <protection hidden="1"/>
    </xf>
    <xf numFmtId="166" fontId="19" fillId="0" borderId="7" xfId="4" applyNumberFormat="1" applyFont="1" applyBorder="1" applyAlignment="1" applyProtection="1">
      <alignment wrapText="1"/>
      <protection hidden="1"/>
    </xf>
    <xf numFmtId="165" fontId="19" fillId="0" borderId="7" xfId="4" applyNumberFormat="1" applyFont="1" applyBorder="1" applyProtection="1">
      <protection hidden="1"/>
    </xf>
    <xf numFmtId="165" fontId="9" fillId="0" borderId="1" xfId="4" applyNumberFormat="1" applyFont="1" applyBorder="1"/>
    <xf numFmtId="169" fontId="1" fillId="0" borderId="1" xfId="4" applyNumberFormat="1" applyFont="1" applyBorder="1"/>
    <xf numFmtId="0" fontId="1" fillId="0" borderId="0" xfId="4" applyFont="1" applyAlignment="1">
      <alignment horizontal="right"/>
    </xf>
    <xf numFmtId="0" fontId="1" fillId="0" borderId="0" xfId="4" applyFont="1" applyAlignment="1" applyProtection="1">
      <alignment horizontal="right"/>
      <protection hidden="1"/>
    </xf>
    <xf numFmtId="0" fontId="13" fillId="0" borderId="0" xfId="0" applyFont="1" applyAlignment="1">
      <alignment horizontal="right"/>
    </xf>
    <xf numFmtId="0" fontId="3" fillId="0" borderId="0" xfId="4" applyFont="1" applyAlignment="1" applyProtection="1">
      <alignment horizontal="center" wrapText="1"/>
      <protection hidden="1"/>
    </xf>
    <xf numFmtId="0" fontId="13" fillId="0" borderId="0" xfId="0" applyFont="1"/>
    <xf numFmtId="0" fontId="17" fillId="0" borderId="0" xfId="0" applyFont="1" applyAlignment="1">
      <alignment horizontal="center" wrapText="1"/>
    </xf>
    <xf numFmtId="0" fontId="3" fillId="0" borderId="0" xfId="2" applyFont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1" fillId="0" borderId="0" xfId="2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3" fillId="0" borderId="11" xfId="4" applyFont="1" applyBorder="1" applyAlignment="1" applyProtection="1">
      <alignment horizontal="center" wrapText="1"/>
      <protection hidden="1"/>
    </xf>
    <xf numFmtId="0" fontId="3" fillId="0" borderId="0" xfId="4" applyFont="1" applyAlignment="1" applyProtection="1">
      <alignment horizontal="center" vertical="center" wrapText="1"/>
      <protection hidden="1"/>
    </xf>
  </cellXfs>
  <cellStyles count="5">
    <cellStyle name="Обычный" xfId="0" builtinId="0"/>
    <cellStyle name="Обычный 2" xfId="1" xr:uid="{00000000-0005-0000-0000-000001000000}"/>
    <cellStyle name="Обычный_Tmp2" xfId="2" xr:uid="{00000000-0005-0000-0000-000002000000}"/>
    <cellStyle name="Обычный_Tmp5" xfId="3" xr:uid="{00000000-0005-0000-0000-000003000000}"/>
    <cellStyle name="Обычный_Tmp7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O242"/>
  <sheetViews>
    <sheetView workbookViewId="0">
      <selection activeCell="C4" sqref="C4:F4"/>
    </sheetView>
  </sheetViews>
  <sheetFormatPr defaultRowHeight="12.75" x14ac:dyDescent="0.2"/>
  <cols>
    <col min="1" max="1" width="36.28515625" customWidth="1"/>
    <col min="2" max="2" width="5.7109375" customWidth="1"/>
    <col min="3" max="3" width="5.85546875" customWidth="1"/>
    <col min="4" max="4" width="11" customWidth="1"/>
    <col min="5" max="5" width="7.5703125" customWidth="1"/>
    <col min="6" max="6" width="16" customWidth="1"/>
    <col min="8" max="8" width="7" customWidth="1"/>
    <col min="9" max="9" width="7.5703125" customWidth="1"/>
    <col min="10" max="10" width="8.42578125" customWidth="1"/>
    <col min="11" max="11" width="7" customWidth="1"/>
    <col min="13" max="13" width="9" customWidth="1"/>
  </cols>
  <sheetData>
    <row r="1" spans="1:13" x14ac:dyDescent="0.2">
      <c r="A1" s="14"/>
      <c r="B1" s="14"/>
      <c r="C1" s="14"/>
      <c r="D1" s="14"/>
      <c r="E1" s="172" t="s">
        <v>177</v>
      </c>
      <c r="F1" s="172"/>
    </row>
    <row r="2" spans="1:13" x14ac:dyDescent="0.2">
      <c r="A2" s="13"/>
      <c r="B2" s="173" t="s">
        <v>49</v>
      </c>
      <c r="C2" s="173"/>
      <c r="D2" s="173"/>
      <c r="E2" s="173"/>
      <c r="F2" s="173"/>
    </row>
    <row r="3" spans="1:13" x14ac:dyDescent="0.2">
      <c r="A3" s="13"/>
      <c r="B3" s="13"/>
      <c r="C3" s="14"/>
      <c r="D3" s="173" t="s">
        <v>60</v>
      </c>
      <c r="E3" s="173"/>
      <c r="F3" s="173"/>
    </row>
    <row r="4" spans="1:13" x14ac:dyDescent="0.2">
      <c r="A4" s="39"/>
      <c r="C4" s="174" t="s">
        <v>223</v>
      </c>
      <c r="D4" s="174"/>
      <c r="E4" s="174"/>
      <c r="F4" s="174"/>
    </row>
    <row r="5" spans="1:13" x14ac:dyDescent="0.2">
      <c r="A5" s="14"/>
      <c r="B5" s="14"/>
      <c r="C5" s="14"/>
      <c r="D5" s="14"/>
      <c r="E5" s="172" t="s">
        <v>166</v>
      </c>
      <c r="F5" s="172"/>
    </row>
    <row r="6" spans="1:13" x14ac:dyDescent="0.2">
      <c r="A6" s="13"/>
      <c r="B6" s="173" t="s">
        <v>49</v>
      </c>
      <c r="C6" s="173"/>
      <c r="D6" s="173"/>
      <c r="E6" s="173"/>
      <c r="F6" s="173"/>
    </row>
    <row r="7" spans="1:13" x14ac:dyDescent="0.2">
      <c r="A7" s="13"/>
      <c r="B7" s="13"/>
      <c r="C7" s="14"/>
      <c r="D7" s="173" t="s">
        <v>60</v>
      </c>
      <c r="E7" s="173"/>
      <c r="F7" s="173"/>
    </row>
    <row r="8" spans="1:13" x14ac:dyDescent="0.2">
      <c r="A8" s="39"/>
      <c r="C8" s="176" t="s">
        <v>179</v>
      </c>
      <c r="D8" s="176"/>
      <c r="E8" s="176"/>
      <c r="F8" s="176"/>
    </row>
    <row r="9" spans="1:13" ht="14.25" customHeight="1" x14ac:dyDescent="0.2">
      <c r="A9" s="177" t="s">
        <v>74</v>
      </c>
      <c r="B9" s="177"/>
      <c r="C9" s="177"/>
      <c r="D9" s="177"/>
      <c r="E9" s="177"/>
      <c r="F9" s="177"/>
    </row>
    <row r="10" spans="1:13" ht="13.5" customHeight="1" x14ac:dyDescent="0.25">
      <c r="A10" s="175" t="s">
        <v>171</v>
      </c>
      <c r="B10" s="175"/>
      <c r="C10" s="175"/>
      <c r="D10" s="175"/>
      <c r="E10" s="175"/>
      <c r="F10" s="175"/>
    </row>
    <row r="11" spans="1:13" ht="14.25" customHeight="1" x14ac:dyDescent="0.25">
      <c r="A11" s="175" t="s">
        <v>191</v>
      </c>
      <c r="B11" s="175"/>
      <c r="C11" s="175"/>
      <c r="D11" s="175"/>
      <c r="E11" s="175"/>
      <c r="F11" s="175"/>
    </row>
    <row r="12" spans="1:13" ht="15.75" customHeight="1" x14ac:dyDescent="0.25">
      <c r="A12" s="175" t="s">
        <v>218</v>
      </c>
      <c r="B12" s="175"/>
      <c r="C12" s="175"/>
      <c r="D12" s="175"/>
      <c r="E12" s="175"/>
      <c r="F12" s="175"/>
    </row>
    <row r="13" spans="1:13" ht="23.25" customHeight="1" thickBot="1" x14ac:dyDescent="0.3">
      <c r="A13" s="48"/>
      <c r="B13" s="48"/>
      <c r="C13" s="48"/>
      <c r="D13" s="48"/>
      <c r="E13" s="48"/>
      <c r="F13" s="92" t="s">
        <v>69</v>
      </c>
    </row>
    <row r="14" spans="1:13" x14ac:dyDescent="0.2">
      <c r="A14" s="49" t="s">
        <v>0</v>
      </c>
      <c r="B14" s="50" t="s">
        <v>1</v>
      </c>
      <c r="C14" s="50" t="s">
        <v>2</v>
      </c>
      <c r="D14" s="50" t="s">
        <v>35</v>
      </c>
      <c r="E14" s="50" t="s">
        <v>53</v>
      </c>
      <c r="F14" s="51" t="s">
        <v>68</v>
      </c>
      <c r="H14" s="136"/>
      <c r="I14" s="136"/>
      <c r="J14" s="136"/>
      <c r="K14" s="136"/>
      <c r="L14" s="136"/>
      <c r="M14" s="136"/>
    </row>
    <row r="15" spans="1:13" x14ac:dyDescent="0.2">
      <c r="A15" s="63">
        <v>1</v>
      </c>
      <c r="B15" s="64">
        <v>2</v>
      </c>
      <c r="C15" s="64">
        <v>3</v>
      </c>
      <c r="D15" s="64">
        <v>4</v>
      </c>
      <c r="E15" s="64">
        <v>5</v>
      </c>
      <c r="F15" s="64">
        <v>6</v>
      </c>
      <c r="H15" s="136"/>
      <c r="I15" s="136"/>
      <c r="J15" s="136"/>
      <c r="K15" s="136"/>
      <c r="L15" s="136"/>
      <c r="M15" s="136"/>
    </row>
    <row r="16" spans="1:13" x14ac:dyDescent="0.2">
      <c r="A16" s="93" t="s">
        <v>5</v>
      </c>
      <c r="B16" s="94">
        <v>1</v>
      </c>
      <c r="C16" s="95"/>
      <c r="D16" s="96"/>
      <c r="E16" s="97"/>
      <c r="F16" s="90">
        <f>F17+F26+F36+F42</f>
        <v>39073.200000000004</v>
      </c>
      <c r="H16" s="136"/>
      <c r="I16" s="136"/>
      <c r="J16" s="136"/>
      <c r="K16" s="136"/>
      <c r="L16" s="136"/>
      <c r="M16" s="136"/>
    </row>
    <row r="17" spans="1:14" ht="39.75" customHeight="1" x14ac:dyDescent="0.2">
      <c r="A17" s="93" t="s">
        <v>6</v>
      </c>
      <c r="B17" s="94">
        <v>1</v>
      </c>
      <c r="C17" s="95">
        <v>2</v>
      </c>
      <c r="D17" s="96"/>
      <c r="E17" s="97"/>
      <c r="F17" s="90">
        <f>F18</f>
        <v>8570.7000000000007</v>
      </c>
      <c r="H17" s="136"/>
      <c r="I17" s="136"/>
      <c r="J17" s="136"/>
      <c r="K17" s="136"/>
      <c r="L17" s="136"/>
      <c r="M17" s="136"/>
    </row>
    <row r="18" spans="1:14" ht="15.75" customHeight="1" x14ac:dyDescent="0.2">
      <c r="A18" s="60" t="s">
        <v>76</v>
      </c>
      <c r="B18" s="86">
        <v>1</v>
      </c>
      <c r="C18" s="98">
        <v>2</v>
      </c>
      <c r="D18" s="99">
        <v>4000000000</v>
      </c>
      <c r="E18" s="100"/>
      <c r="F18" s="88">
        <f>F19</f>
        <v>8570.7000000000007</v>
      </c>
      <c r="H18" s="136"/>
      <c r="I18" s="136"/>
      <c r="J18" s="136"/>
      <c r="K18" s="136"/>
      <c r="L18" s="136"/>
      <c r="M18" s="136"/>
    </row>
    <row r="19" spans="1:14" ht="42" customHeight="1" x14ac:dyDescent="0.2">
      <c r="A19" s="72" t="s">
        <v>75</v>
      </c>
      <c r="B19" s="86">
        <v>1</v>
      </c>
      <c r="C19" s="98">
        <v>2</v>
      </c>
      <c r="D19" s="99">
        <v>4010000000</v>
      </c>
      <c r="E19" s="100"/>
      <c r="F19" s="88">
        <f>F20+F23</f>
        <v>8570.7000000000007</v>
      </c>
      <c r="H19" s="136"/>
      <c r="I19" s="136"/>
      <c r="J19" s="136"/>
      <c r="K19" s="136"/>
      <c r="L19" s="136"/>
      <c r="M19" s="136"/>
    </row>
    <row r="20" spans="1:14" ht="17.25" customHeight="1" x14ac:dyDescent="0.2">
      <c r="A20" s="65" t="s">
        <v>84</v>
      </c>
      <c r="B20" s="86">
        <v>1</v>
      </c>
      <c r="C20" s="98">
        <v>2</v>
      </c>
      <c r="D20" s="99">
        <v>4010002030</v>
      </c>
      <c r="E20" s="100"/>
      <c r="F20" s="88">
        <f>F21</f>
        <v>2815</v>
      </c>
      <c r="H20" s="136"/>
      <c r="I20" s="136"/>
      <c r="J20" s="136"/>
      <c r="K20" s="136"/>
      <c r="L20" s="136"/>
      <c r="M20" s="136"/>
    </row>
    <row r="21" spans="1:14" ht="79.5" customHeight="1" x14ac:dyDescent="0.2">
      <c r="A21" s="65" t="s">
        <v>54</v>
      </c>
      <c r="B21" s="86">
        <v>1</v>
      </c>
      <c r="C21" s="98">
        <v>2</v>
      </c>
      <c r="D21" s="99">
        <v>4010002030</v>
      </c>
      <c r="E21" s="100">
        <v>100</v>
      </c>
      <c r="F21" s="88">
        <f>F22</f>
        <v>2815</v>
      </c>
      <c r="H21" s="136"/>
      <c r="I21" s="136"/>
      <c r="J21" s="136"/>
      <c r="K21" s="136"/>
      <c r="L21" s="136"/>
      <c r="M21" s="136"/>
    </row>
    <row r="22" spans="1:14" ht="28.5" customHeight="1" x14ac:dyDescent="0.2">
      <c r="A22" s="65" t="s">
        <v>55</v>
      </c>
      <c r="B22" s="86">
        <v>1</v>
      </c>
      <c r="C22" s="98">
        <v>2</v>
      </c>
      <c r="D22" s="99">
        <v>4010002030</v>
      </c>
      <c r="E22" s="100">
        <v>120</v>
      </c>
      <c r="F22" s="88">
        <v>2815</v>
      </c>
      <c r="H22" s="136"/>
      <c r="I22" s="136"/>
      <c r="J22" s="136"/>
      <c r="K22" s="136"/>
      <c r="L22" s="136"/>
      <c r="M22" s="136"/>
      <c r="N22" s="135"/>
    </row>
    <row r="23" spans="1:14" ht="28.5" customHeight="1" x14ac:dyDescent="0.2">
      <c r="A23" s="72" t="s">
        <v>85</v>
      </c>
      <c r="B23" s="86">
        <v>1</v>
      </c>
      <c r="C23" s="98">
        <v>2</v>
      </c>
      <c r="D23" s="99">
        <v>4010002060</v>
      </c>
      <c r="E23" s="100"/>
      <c r="F23" s="88">
        <f>F24</f>
        <v>5755.7</v>
      </c>
      <c r="H23" s="136"/>
      <c r="I23" s="136"/>
      <c r="J23" s="136"/>
      <c r="K23" s="136"/>
      <c r="L23" s="136"/>
      <c r="M23" s="136"/>
    </row>
    <row r="24" spans="1:14" ht="75.75" customHeight="1" x14ac:dyDescent="0.2">
      <c r="A24" s="65" t="s">
        <v>54</v>
      </c>
      <c r="B24" s="86">
        <v>1</v>
      </c>
      <c r="C24" s="98">
        <v>2</v>
      </c>
      <c r="D24" s="99">
        <v>4010002060</v>
      </c>
      <c r="E24" s="100">
        <v>100</v>
      </c>
      <c r="F24" s="88">
        <f>F25</f>
        <v>5755.7</v>
      </c>
      <c r="H24" s="136"/>
      <c r="I24" s="136"/>
      <c r="J24" s="136"/>
      <c r="K24" s="136"/>
      <c r="L24" s="136"/>
      <c r="M24" s="136"/>
    </row>
    <row r="25" spans="1:14" ht="27" customHeight="1" x14ac:dyDescent="0.2">
      <c r="A25" s="65" t="s">
        <v>55</v>
      </c>
      <c r="B25" s="86">
        <v>1</v>
      </c>
      <c r="C25" s="98">
        <v>2</v>
      </c>
      <c r="D25" s="99">
        <v>4010002060</v>
      </c>
      <c r="E25" s="100">
        <v>120</v>
      </c>
      <c r="F25" s="88">
        <v>5755.7</v>
      </c>
      <c r="H25" s="136"/>
      <c r="I25" s="136"/>
      <c r="J25" s="136"/>
      <c r="K25" s="136"/>
      <c r="L25" s="136"/>
      <c r="M25" s="136"/>
      <c r="N25" s="135"/>
    </row>
    <row r="26" spans="1:14" ht="66" customHeight="1" x14ac:dyDescent="0.2">
      <c r="A26" s="93" t="s">
        <v>8</v>
      </c>
      <c r="B26" s="94">
        <v>1</v>
      </c>
      <c r="C26" s="95">
        <v>4</v>
      </c>
      <c r="D26" s="97"/>
      <c r="E26" s="97"/>
      <c r="F26" s="90">
        <f>F27</f>
        <v>24677.7</v>
      </c>
      <c r="H26" s="136"/>
      <c r="I26" s="136"/>
      <c r="J26" s="136"/>
      <c r="K26" s="136"/>
      <c r="L26" s="136"/>
      <c r="M26" s="136"/>
    </row>
    <row r="27" spans="1:14" ht="18.75" customHeight="1" x14ac:dyDescent="0.2">
      <c r="A27" s="60" t="s">
        <v>76</v>
      </c>
      <c r="B27" s="86">
        <v>1</v>
      </c>
      <c r="C27" s="98">
        <v>4</v>
      </c>
      <c r="D27" s="100">
        <v>4000000000</v>
      </c>
      <c r="E27" s="100"/>
      <c r="F27" s="88">
        <f>F28</f>
        <v>24677.7</v>
      </c>
      <c r="H27" s="136"/>
      <c r="I27" s="136"/>
      <c r="J27" s="136"/>
      <c r="K27" s="136"/>
      <c r="L27" s="136"/>
      <c r="M27" s="136"/>
    </row>
    <row r="28" spans="1:14" ht="40.5" customHeight="1" x14ac:dyDescent="0.2">
      <c r="A28" s="72" t="s">
        <v>75</v>
      </c>
      <c r="B28" s="86">
        <v>1</v>
      </c>
      <c r="C28" s="98">
        <v>4</v>
      </c>
      <c r="D28" s="99">
        <v>4010000000</v>
      </c>
      <c r="E28" s="100"/>
      <c r="F28" s="88">
        <f>F29</f>
        <v>24677.7</v>
      </c>
      <c r="H28" s="136"/>
      <c r="I28" s="136"/>
      <c r="J28" s="136"/>
      <c r="K28" s="136"/>
      <c r="L28" s="136"/>
      <c r="M28" s="136"/>
    </row>
    <row r="29" spans="1:14" ht="30" customHeight="1" x14ac:dyDescent="0.2">
      <c r="A29" s="65" t="s">
        <v>92</v>
      </c>
      <c r="B29" s="86">
        <v>1</v>
      </c>
      <c r="C29" s="98">
        <v>4</v>
      </c>
      <c r="D29" s="99">
        <v>4010002040</v>
      </c>
      <c r="E29" s="100"/>
      <c r="F29" s="88">
        <f>F30+F32+F34</f>
        <v>24677.7</v>
      </c>
      <c r="H29" s="136"/>
      <c r="I29" s="136"/>
      <c r="J29" s="136"/>
      <c r="K29" s="136"/>
      <c r="L29" s="136"/>
      <c r="M29" s="136"/>
    </row>
    <row r="30" spans="1:14" ht="81.75" customHeight="1" x14ac:dyDescent="0.2">
      <c r="A30" s="65" t="s">
        <v>54</v>
      </c>
      <c r="B30" s="86">
        <v>1</v>
      </c>
      <c r="C30" s="98">
        <v>4</v>
      </c>
      <c r="D30" s="99">
        <v>4010002040</v>
      </c>
      <c r="E30" s="100">
        <v>100</v>
      </c>
      <c r="F30" s="88">
        <f>F31</f>
        <v>24566.9</v>
      </c>
      <c r="H30" s="136"/>
      <c r="I30" s="136"/>
      <c r="J30" s="136"/>
      <c r="K30" s="136"/>
      <c r="L30" s="136"/>
      <c r="M30" s="136"/>
    </row>
    <row r="31" spans="1:14" ht="30" customHeight="1" x14ac:dyDescent="0.2">
      <c r="A31" s="65" t="s">
        <v>55</v>
      </c>
      <c r="B31" s="86">
        <v>1</v>
      </c>
      <c r="C31" s="98">
        <v>4</v>
      </c>
      <c r="D31" s="99">
        <v>4010002040</v>
      </c>
      <c r="E31" s="100">
        <v>120</v>
      </c>
      <c r="F31" s="88">
        <v>24566.9</v>
      </c>
      <c r="H31" s="136"/>
      <c r="I31" s="136"/>
      <c r="J31" s="136"/>
      <c r="K31" s="136"/>
      <c r="L31" s="136"/>
      <c r="M31" s="136"/>
      <c r="N31" s="135"/>
    </row>
    <row r="32" spans="1:14" ht="45.75" customHeight="1" x14ac:dyDescent="0.2">
      <c r="A32" s="65" t="s">
        <v>116</v>
      </c>
      <c r="B32" s="86">
        <v>1</v>
      </c>
      <c r="C32" s="98">
        <v>4</v>
      </c>
      <c r="D32" s="99">
        <v>4010002040</v>
      </c>
      <c r="E32" s="100">
        <v>200</v>
      </c>
      <c r="F32" s="88">
        <f>F33</f>
        <v>110.8</v>
      </c>
      <c r="H32" s="136"/>
      <c r="I32" s="136"/>
      <c r="J32" s="136"/>
      <c r="K32" s="136"/>
      <c r="L32" s="136"/>
      <c r="M32" s="136"/>
    </row>
    <row r="33" spans="1:13" ht="44.25" customHeight="1" x14ac:dyDescent="0.2">
      <c r="A33" s="65" t="s">
        <v>96</v>
      </c>
      <c r="B33" s="86">
        <v>1</v>
      </c>
      <c r="C33" s="98">
        <v>4</v>
      </c>
      <c r="D33" s="99">
        <v>4010002040</v>
      </c>
      <c r="E33" s="100">
        <v>240</v>
      </c>
      <c r="F33" s="88">
        <v>110.8</v>
      </c>
      <c r="H33" s="136"/>
      <c r="I33" s="136"/>
      <c r="J33" s="136"/>
      <c r="K33" s="136"/>
      <c r="L33" s="136"/>
      <c r="M33" s="136"/>
    </row>
    <row r="34" spans="1:13" ht="18.75" customHeight="1" x14ac:dyDescent="0.2">
      <c r="A34" s="65" t="s">
        <v>56</v>
      </c>
      <c r="B34" s="86">
        <v>1</v>
      </c>
      <c r="C34" s="98">
        <v>4</v>
      </c>
      <c r="D34" s="99">
        <v>4010002040</v>
      </c>
      <c r="E34" s="100">
        <v>800</v>
      </c>
      <c r="F34" s="88">
        <f>F35</f>
        <v>0</v>
      </c>
      <c r="H34" s="136"/>
      <c r="I34" s="136"/>
      <c r="J34" s="136"/>
      <c r="K34" s="136"/>
      <c r="L34" s="136"/>
      <c r="M34" s="136"/>
    </row>
    <row r="35" spans="1:13" ht="14.25" customHeight="1" x14ac:dyDescent="0.2">
      <c r="A35" s="65" t="s">
        <v>57</v>
      </c>
      <c r="B35" s="86">
        <v>1</v>
      </c>
      <c r="C35" s="98">
        <v>4</v>
      </c>
      <c r="D35" s="99">
        <v>4010002040</v>
      </c>
      <c r="E35" s="100">
        <v>850</v>
      </c>
      <c r="F35" s="88">
        <v>0</v>
      </c>
      <c r="H35" s="136"/>
      <c r="I35" s="136"/>
      <c r="J35" s="136"/>
      <c r="K35" s="136"/>
      <c r="L35" s="136"/>
      <c r="M35" s="136"/>
    </row>
    <row r="36" spans="1:13" x14ac:dyDescent="0.2">
      <c r="A36" s="93" t="s">
        <v>13</v>
      </c>
      <c r="B36" s="94">
        <v>1</v>
      </c>
      <c r="C36" s="95">
        <v>11</v>
      </c>
      <c r="D36" s="96"/>
      <c r="E36" s="97"/>
      <c r="F36" s="90">
        <f>F37</f>
        <v>134</v>
      </c>
      <c r="H36" s="136"/>
      <c r="I36" s="136"/>
      <c r="J36" s="136"/>
      <c r="K36" s="136"/>
      <c r="L36" s="136"/>
      <c r="M36" s="136"/>
    </row>
    <row r="37" spans="1:13" x14ac:dyDescent="0.2">
      <c r="A37" s="73" t="s">
        <v>76</v>
      </c>
      <c r="B37" s="86">
        <v>1</v>
      </c>
      <c r="C37" s="98">
        <v>11</v>
      </c>
      <c r="D37" s="99">
        <v>4000000000</v>
      </c>
      <c r="E37" s="97"/>
      <c r="F37" s="88">
        <f>F38</f>
        <v>134</v>
      </c>
      <c r="H37" s="136"/>
      <c r="I37" s="136"/>
      <c r="J37" s="136"/>
      <c r="K37" s="136"/>
      <c r="L37" s="136"/>
      <c r="M37" s="136"/>
    </row>
    <row r="38" spans="1:13" ht="36" customHeight="1" x14ac:dyDescent="0.2">
      <c r="A38" s="60" t="s">
        <v>141</v>
      </c>
      <c r="B38" s="86">
        <v>1</v>
      </c>
      <c r="C38" s="98">
        <v>11</v>
      </c>
      <c r="D38" s="99">
        <v>4080000000</v>
      </c>
      <c r="E38" s="100"/>
      <c r="F38" s="88">
        <f>F39</f>
        <v>134</v>
      </c>
      <c r="H38" s="136"/>
      <c r="I38" s="136"/>
      <c r="J38" s="136"/>
      <c r="K38" s="136"/>
      <c r="L38" s="136"/>
      <c r="M38" s="136"/>
    </row>
    <row r="39" spans="1:13" ht="24.75" customHeight="1" x14ac:dyDescent="0.2">
      <c r="A39" s="60" t="s">
        <v>97</v>
      </c>
      <c r="B39" s="86">
        <v>1</v>
      </c>
      <c r="C39" s="98">
        <v>11</v>
      </c>
      <c r="D39" s="99">
        <v>4080020210</v>
      </c>
      <c r="E39" s="100"/>
      <c r="F39" s="88">
        <f>F40</f>
        <v>134</v>
      </c>
      <c r="H39" s="136"/>
      <c r="I39" s="136"/>
      <c r="J39" s="136"/>
      <c r="K39" s="136"/>
      <c r="L39" s="136"/>
      <c r="M39" s="136"/>
    </row>
    <row r="40" spans="1:13" ht="13.5" customHeight="1" x14ac:dyDescent="0.2">
      <c r="A40" s="65" t="s">
        <v>56</v>
      </c>
      <c r="B40" s="86">
        <v>1</v>
      </c>
      <c r="C40" s="98">
        <v>11</v>
      </c>
      <c r="D40" s="99">
        <v>4080020210</v>
      </c>
      <c r="E40" s="100">
        <v>800</v>
      </c>
      <c r="F40" s="88">
        <f>F41</f>
        <v>134</v>
      </c>
      <c r="H40" s="136"/>
      <c r="I40" s="136"/>
      <c r="J40" s="136"/>
      <c r="K40" s="136"/>
      <c r="L40" s="136"/>
      <c r="M40" s="136"/>
    </row>
    <row r="41" spans="1:13" x14ac:dyDescent="0.2">
      <c r="A41" s="65" t="s">
        <v>58</v>
      </c>
      <c r="B41" s="86">
        <v>1</v>
      </c>
      <c r="C41" s="98">
        <v>11</v>
      </c>
      <c r="D41" s="99">
        <v>4080020210</v>
      </c>
      <c r="E41" s="100">
        <v>870</v>
      </c>
      <c r="F41" s="88">
        <v>134</v>
      </c>
      <c r="H41" s="136"/>
      <c r="I41" s="136"/>
      <c r="J41" s="136"/>
      <c r="K41" s="136"/>
      <c r="L41" s="136"/>
      <c r="M41" s="136"/>
    </row>
    <row r="42" spans="1:13" ht="12.75" customHeight="1" x14ac:dyDescent="0.2">
      <c r="A42" s="93" t="s">
        <v>14</v>
      </c>
      <c r="B42" s="94">
        <v>1</v>
      </c>
      <c r="C42" s="95">
        <v>13</v>
      </c>
      <c r="D42" s="97"/>
      <c r="E42" s="97"/>
      <c r="F42" s="90">
        <f>F43</f>
        <v>5690.8</v>
      </c>
      <c r="H42" s="136"/>
      <c r="I42" s="136"/>
      <c r="J42" s="136"/>
      <c r="K42" s="136"/>
      <c r="L42" s="136"/>
      <c r="M42" s="136"/>
    </row>
    <row r="43" spans="1:13" ht="12.75" customHeight="1" x14ac:dyDescent="0.2">
      <c r="A43" s="65" t="s">
        <v>76</v>
      </c>
      <c r="B43" s="86">
        <v>1</v>
      </c>
      <c r="C43" s="98">
        <v>13</v>
      </c>
      <c r="D43" s="100">
        <v>4000000000</v>
      </c>
      <c r="E43" s="100"/>
      <c r="F43" s="88">
        <f>F44+F59</f>
        <v>5690.8</v>
      </c>
      <c r="H43" s="136"/>
      <c r="I43" s="136"/>
      <c r="J43" s="136"/>
      <c r="K43" s="136"/>
      <c r="L43" s="136"/>
      <c r="M43" s="136"/>
    </row>
    <row r="44" spans="1:13" ht="39" customHeight="1" x14ac:dyDescent="0.2">
      <c r="A44" s="72" t="s">
        <v>75</v>
      </c>
      <c r="B44" s="86">
        <v>1</v>
      </c>
      <c r="C44" s="98">
        <v>13</v>
      </c>
      <c r="D44" s="100">
        <v>4010000000</v>
      </c>
      <c r="E44" s="97"/>
      <c r="F44" s="119">
        <f>F45+F56+F53</f>
        <v>5599.5</v>
      </c>
      <c r="H44" s="136"/>
      <c r="I44" s="136"/>
      <c r="J44" s="136"/>
      <c r="K44" s="136"/>
      <c r="L44" s="136"/>
      <c r="M44" s="136"/>
    </row>
    <row r="45" spans="1:13" ht="20.25" customHeight="1" x14ac:dyDescent="0.2">
      <c r="A45" s="72" t="s">
        <v>83</v>
      </c>
      <c r="B45" s="86">
        <v>1</v>
      </c>
      <c r="C45" s="98">
        <v>13</v>
      </c>
      <c r="D45" s="100">
        <v>4010099990</v>
      </c>
      <c r="E45" s="97"/>
      <c r="F45" s="119">
        <f>F48+F50+F46</f>
        <v>5110.8999999999996</v>
      </c>
      <c r="H45" s="136"/>
      <c r="I45" s="136"/>
      <c r="J45" s="136"/>
      <c r="K45" s="136"/>
      <c r="L45" s="136"/>
      <c r="M45" s="136"/>
    </row>
    <row r="46" spans="1:13" ht="82.5" customHeight="1" x14ac:dyDescent="0.2">
      <c r="A46" s="72" t="s">
        <v>54</v>
      </c>
      <c r="B46" s="86">
        <v>1</v>
      </c>
      <c r="C46" s="98">
        <v>13</v>
      </c>
      <c r="D46" s="100">
        <v>4010099990</v>
      </c>
      <c r="E46" s="100">
        <v>100</v>
      </c>
      <c r="F46" s="127">
        <f>F47</f>
        <v>832.9</v>
      </c>
      <c r="H46" s="136"/>
      <c r="I46" s="136"/>
      <c r="J46" s="136"/>
      <c r="K46" s="136"/>
      <c r="L46" s="136"/>
      <c r="M46" s="136"/>
    </row>
    <row r="47" spans="1:13" ht="33.75" customHeight="1" x14ac:dyDescent="0.2">
      <c r="A47" s="72" t="s">
        <v>55</v>
      </c>
      <c r="B47" s="86">
        <v>1</v>
      </c>
      <c r="C47" s="98">
        <v>13</v>
      </c>
      <c r="D47" s="100">
        <v>4010099990</v>
      </c>
      <c r="E47" s="100">
        <v>120</v>
      </c>
      <c r="F47" s="127">
        <v>832.9</v>
      </c>
      <c r="H47" s="136"/>
      <c r="I47" s="136"/>
      <c r="J47" s="136"/>
      <c r="K47" s="136"/>
      <c r="L47" s="136"/>
      <c r="M47" s="136"/>
    </row>
    <row r="48" spans="1:13" ht="38.25" customHeight="1" x14ac:dyDescent="0.2">
      <c r="A48" s="72" t="s">
        <v>116</v>
      </c>
      <c r="B48" s="86">
        <v>1</v>
      </c>
      <c r="C48" s="98">
        <v>13</v>
      </c>
      <c r="D48" s="100">
        <v>4010099990</v>
      </c>
      <c r="E48" s="100">
        <v>200</v>
      </c>
      <c r="F48" s="127">
        <f>F49</f>
        <v>3530.3</v>
      </c>
      <c r="H48" s="136"/>
      <c r="I48" s="136"/>
      <c r="J48" s="136"/>
      <c r="K48" s="136"/>
      <c r="L48" s="136"/>
      <c r="M48" s="136"/>
    </row>
    <row r="49" spans="1:14" ht="42.75" customHeight="1" x14ac:dyDescent="0.2">
      <c r="A49" s="72" t="s">
        <v>96</v>
      </c>
      <c r="B49" s="86">
        <v>1</v>
      </c>
      <c r="C49" s="98">
        <v>13</v>
      </c>
      <c r="D49" s="100">
        <v>4010099990</v>
      </c>
      <c r="E49" s="100">
        <v>240</v>
      </c>
      <c r="F49" s="77">
        <v>3530.3</v>
      </c>
      <c r="H49" s="136"/>
      <c r="I49" s="136"/>
      <c r="J49" s="136"/>
      <c r="K49" s="136"/>
      <c r="L49" s="136"/>
      <c r="M49" s="136"/>
      <c r="N49" s="135"/>
    </row>
    <row r="50" spans="1:14" ht="15.75" customHeight="1" x14ac:dyDescent="0.2">
      <c r="A50" s="65" t="s">
        <v>56</v>
      </c>
      <c r="B50" s="86">
        <v>1</v>
      </c>
      <c r="C50" s="98">
        <v>13</v>
      </c>
      <c r="D50" s="100">
        <v>4010099990</v>
      </c>
      <c r="E50" s="77">
        <v>800</v>
      </c>
      <c r="F50" s="119">
        <f>F52+F51</f>
        <v>747.7</v>
      </c>
      <c r="H50" s="136"/>
      <c r="I50" s="136"/>
      <c r="J50" s="136"/>
      <c r="K50" s="136"/>
      <c r="L50" s="136"/>
      <c r="M50" s="136"/>
    </row>
    <row r="51" spans="1:14" ht="15.75" customHeight="1" x14ac:dyDescent="0.2">
      <c r="A51" s="65" t="s">
        <v>149</v>
      </c>
      <c r="B51" s="86">
        <v>1</v>
      </c>
      <c r="C51" s="98">
        <v>13</v>
      </c>
      <c r="D51" s="100">
        <v>4010099990</v>
      </c>
      <c r="E51" s="77">
        <v>830</v>
      </c>
      <c r="F51" s="127">
        <v>240.8</v>
      </c>
      <c r="H51" s="136"/>
      <c r="I51" s="136"/>
      <c r="J51" s="136"/>
      <c r="K51" s="136"/>
      <c r="L51" s="136"/>
      <c r="M51" s="136"/>
    </row>
    <row r="52" spans="1:14" ht="17.25" customHeight="1" x14ac:dyDescent="0.2">
      <c r="A52" s="65" t="s">
        <v>57</v>
      </c>
      <c r="B52" s="86">
        <v>1</v>
      </c>
      <c r="C52" s="98">
        <v>13</v>
      </c>
      <c r="D52" s="100">
        <v>4010099990</v>
      </c>
      <c r="E52" s="100">
        <v>850</v>
      </c>
      <c r="F52" s="88">
        <v>506.9</v>
      </c>
      <c r="G52" s="53"/>
      <c r="H52" s="136"/>
      <c r="I52" s="136"/>
      <c r="J52" s="136"/>
      <c r="K52" s="136"/>
      <c r="L52" s="136"/>
      <c r="M52" s="136"/>
    </row>
    <row r="53" spans="1:14" ht="39" customHeight="1" x14ac:dyDescent="0.2">
      <c r="A53" s="65" t="s">
        <v>188</v>
      </c>
      <c r="B53" s="86">
        <v>1</v>
      </c>
      <c r="C53" s="98">
        <v>13</v>
      </c>
      <c r="D53" s="100">
        <v>4010089107</v>
      </c>
      <c r="E53" s="100"/>
      <c r="F53" s="88">
        <f>F54</f>
        <v>234.1</v>
      </c>
      <c r="G53" s="53"/>
      <c r="H53" s="136"/>
      <c r="I53" s="136"/>
      <c r="J53" s="136"/>
      <c r="K53" s="136"/>
      <c r="L53" s="136"/>
      <c r="M53" s="136"/>
    </row>
    <row r="54" spans="1:14" ht="38.25" customHeight="1" x14ac:dyDescent="0.2">
      <c r="A54" s="72" t="s">
        <v>116</v>
      </c>
      <c r="B54" s="86">
        <v>1</v>
      </c>
      <c r="C54" s="98">
        <v>13</v>
      </c>
      <c r="D54" s="100">
        <v>4010089107</v>
      </c>
      <c r="E54" s="100">
        <v>200</v>
      </c>
      <c r="F54" s="88">
        <f>F55</f>
        <v>234.1</v>
      </c>
      <c r="G54" s="53"/>
      <c r="H54" s="136"/>
      <c r="I54" s="136"/>
      <c r="J54" s="136"/>
      <c r="K54" s="136"/>
      <c r="L54" s="136"/>
      <c r="M54" s="136"/>
    </row>
    <row r="55" spans="1:14" ht="37.5" customHeight="1" x14ac:dyDescent="0.2">
      <c r="A55" s="72" t="s">
        <v>96</v>
      </c>
      <c r="B55" s="86">
        <v>1</v>
      </c>
      <c r="C55" s="98">
        <v>13</v>
      </c>
      <c r="D55" s="100">
        <v>4010089107</v>
      </c>
      <c r="E55" s="100">
        <v>240</v>
      </c>
      <c r="F55" s="88">
        <v>234.1</v>
      </c>
      <c r="G55" s="53"/>
      <c r="H55" s="136"/>
      <c r="I55" s="136"/>
      <c r="J55" s="136"/>
      <c r="K55" s="136"/>
      <c r="L55" s="136"/>
      <c r="M55" s="136"/>
      <c r="N55" s="135"/>
    </row>
    <row r="56" spans="1:14" ht="39.75" customHeight="1" x14ac:dyDescent="0.2">
      <c r="A56" s="72" t="s">
        <v>128</v>
      </c>
      <c r="B56" s="86">
        <v>1</v>
      </c>
      <c r="C56" s="98">
        <v>13</v>
      </c>
      <c r="D56" s="100">
        <v>4010089181</v>
      </c>
      <c r="E56" s="97"/>
      <c r="F56" s="88">
        <f>F57</f>
        <v>254.5</v>
      </c>
      <c r="H56" s="136"/>
      <c r="I56" s="136"/>
      <c r="J56" s="136"/>
      <c r="K56" s="136"/>
      <c r="L56" s="136"/>
      <c r="M56" s="136"/>
    </row>
    <row r="57" spans="1:14" ht="35.25" customHeight="1" x14ac:dyDescent="0.2">
      <c r="A57" s="72" t="s">
        <v>116</v>
      </c>
      <c r="B57" s="86">
        <v>1</v>
      </c>
      <c r="C57" s="98">
        <v>13</v>
      </c>
      <c r="D57" s="100">
        <v>4010089181</v>
      </c>
      <c r="E57" s="100">
        <v>200</v>
      </c>
      <c r="F57" s="88">
        <f>F58</f>
        <v>254.5</v>
      </c>
      <c r="H57" s="136"/>
      <c r="I57" s="136"/>
      <c r="J57" s="136"/>
      <c r="K57" s="136"/>
      <c r="L57" s="136"/>
      <c r="M57" s="136"/>
    </row>
    <row r="58" spans="1:14" ht="43.5" customHeight="1" x14ac:dyDescent="0.2">
      <c r="A58" s="72" t="s">
        <v>96</v>
      </c>
      <c r="B58" s="86">
        <v>1</v>
      </c>
      <c r="C58" s="98">
        <v>13</v>
      </c>
      <c r="D58" s="100">
        <v>4010089181</v>
      </c>
      <c r="E58" s="100">
        <v>240</v>
      </c>
      <c r="F58" s="88">
        <v>254.5</v>
      </c>
      <c r="H58" s="136"/>
      <c r="I58" s="136"/>
      <c r="J58" s="136"/>
      <c r="K58" s="136"/>
      <c r="L58" s="136"/>
      <c r="M58" s="136"/>
    </row>
    <row r="59" spans="1:14" ht="18" customHeight="1" x14ac:dyDescent="0.2">
      <c r="A59" s="65" t="s">
        <v>150</v>
      </c>
      <c r="B59" s="86">
        <v>1</v>
      </c>
      <c r="C59" s="98">
        <v>13</v>
      </c>
      <c r="D59" s="100">
        <v>4110089020</v>
      </c>
      <c r="E59" s="100">
        <v>500</v>
      </c>
      <c r="F59" s="88">
        <f>F60</f>
        <v>91.3</v>
      </c>
      <c r="H59" s="136"/>
      <c r="I59" s="136"/>
      <c r="J59" s="136"/>
      <c r="K59" s="136"/>
      <c r="L59" s="136"/>
      <c r="M59" s="136"/>
    </row>
    <row r="60" spans="1:14" ht="22.5" customHeight="1" x14ac:dyDescent="0.2">
      <c r="A60" s="65" t="s">
        <v>176</v>
      </c>
      <c r="B60" s="86">
        <v>1</v>
      </c>
      <c r="C60" s="98">
        <v>13</v>
      </c>
      <c r="D60" s="100">
        <v>4110089020</v>
      </c>
      <c r="E60" s="100">
        <v>540</v>
      </c>
      <c r="F60" s="88">
        <v>91.3</v>
      </c>
      <c r="H60" s="136"/>
      <c r="I60" s="136"/>
      <c r="J60" s="136"/>
      <c r="K60" s="136"/>
      <c r="L60" s="136"/>
      <c r="M60" s="136"/>
    </row>
    <row r="61" spans="1:14" x14ac:dyDescent="0.2">
      <c r="A61" s="93" t="s">
        <v>45</v>
      </c>
      <c r="B61" s="94">
        <v>2</v>
      </c>
      <c r="C61" s="95"/>
      <c r="D61" s="96"/>
      <c r="E61" s="97"/>
      <c r="F61" s="90">
        <f>F62</f>
        <v>523.19999999999993</v>
      </c>
      <c r="H61" s="136"/>
      <c r="I61" s="136"/>
      <c r="J61" s="136"/>
      <c r="K61" s="136"/>
      <c r="L61" s="136"/>
      <c r="M61" s="136"/>
    </row>
    <row r="62" spans="1:14" ht="25.5" x14ac:dyDescent="0.2">
      <c r="A62" s="93" t="s">
        <v>102</v>
      </c>
      <c r="B62" s="94">
        <v>2</v>
      </c>
      <c r="C62" s="95">
        <v>3</v>
      </c>
      <c r="D62" s="163"/>
      <c r="E62" s="97"/>
      <c r="F62" s="90">
        <f>F63</f>
        <v>523.19999999999993</v>
      </c>
      <c r="H62" s="136"/>
      <c r="I62" s="136"/>
      <c r="J62" s="136"/>
      <c r="K62" s="136"/>
      <c r="L62" s="136"/>
      <c r="M62" s="136"/>
    </row>
    <row r="63" spans="1:14" ht="23.25" customHeight="1" x14ac:dyDescent="0.2">
      <c r="A63" s="74" t="s">
        <v>77</v>
      </c>
      <c r="B63" s="86">
        <v>2</v>
      </c>
      <c r="C63" s="98">
        <v>3</v>
      </c>
      <c r="D63" s="99">
        <v>4000000000</v>
      </c>
      <c r="E63" s="100"/>
      <c r="F63" s="88">
        <f>F64</f>
        <v>523.19999999999993</v>
      </c>
      <c r="H63" s="136"/>
      <c r="I63" s="136"/>
      <c r="J63" s="136"/>
      <c r="K63" s="136"/>
      <c r="L63" s="136"/>
      <c r="M63" s="136"/>
    </row>
    <row r="64" spans="1:14" ht="39.75" customHeight="1" x14ac:dyDescent="0.2">
      <c r="A64" s="65" t="s">
        <v>75</v>
      </c>
      <c r="B64" s="86">
        <v>2</v>
      </c>
      <c r="C64" s="98">
        <v>3</v>
      </c>
      <c r="D64" s="99">
        <v>4010000000</v>
      </c>
      <c r="E64" s="100"/>
      <c r="F64" s="88">
        <f>F65+F70</f>
        <v>523.19999999999993</v>
      </c>
      <c r="H64" s="136"/>
      <c r="I64" s="136"/>
      <c r="J64" s="136"/>
      <c r="K64" s="136"/>
      <c r="L64" s="136"/>
      <c r="M64" s="136"/>
    </row>
    <row r="65" spans="1:13" ht="54" customHeight="1" x14ac:dyDescent="0.2">
      <c r="A65" s="72" t="s">
        <v>173</v>
      </c>
      <c r="B65" s="86">
        <v>2</v>
      </c>
      <c r="C65" s="98">
        <v>3</v>
      </c>
      <c r="D65" s="99">
        <v>4010051180</v>
      </c>
      <c r="E65" s="100"/>
      <c r="F65" s="88">
        <f>F66+F68</f>
        <v>493.79999999999995</v>
      </c>
      <c r="H65" s="136"/>
      <c r="I65" s="136"/>
      <c r="J65" s="136"/>
      <c r="K65" s="137"/>
      <c r="L65" s="136"/>
      <c r="M65" s="136"/>
    </row>
    <row r="66" spans="1:13" ht="80.25" customHeight="1" x14ac:dyDescent="0.2">
      <c r="A66" s="65" t="s">
        <v>54</v>
      </c>
      <c r="B66" s="86">
        <v>2</v>
      </c>
      <c r="C66" s="98">
        <v>3</v>
      </c>
      <c r="D66" s="99">
        <v>4010051180</v>
      </c>
      <c r="E66" s="100">
        <v>100</v>
      </c>
      <c r="F66" s="88">
        <f>F67</f>
        <v>436.9</v>
      </c>
      <c r="H66" s="136"/>
      <c r="I66" s="136"/>
      <c r="J66" s="136"/>
      <c r="K66" s="136"/>
      <c r="L66" s="136"/>
      <c r="M66" s="136"/>
    </row>
    <row r="67" spans="1:13" ht="30.75" customHeight="1" x14ac:dyDescent="0.2">
      <c r="A67" s="65" t="s">
        <v>55</v>
      </c>
      <c r="B67" s="86">
        <v>2</v>
      </c>
      <c r="C67" s="98">
        <v>3</v>
      </c>
      <c r="D67" s="99">
        <v>4010051180</v>
      </c>
      <c r="E67" s="100">
        <v>120</v>
      </c>
      <c r="F67" s="88">
        <v>436.9</v>
      </c>
      <c r="H67" s="136"/>
      <c r="I67" s="136"/>
      <c r="J67" s="136"/>
      <c r="K67" s="136"/>
      <c r="L67" s="136"/>
      <c r="M67" s="136"/>
    </row>
    <row r="68" spans="1:13" ht="43.5" customHeight="1" x14ac:dyDescent="0.2">
      <c r="A68" s="65" t="s">
        <v>116</v>
      </c>
      <c r="B68" s="86">
        <v>2</v>
      </c>
      <c r="C68" s="98">
        <v>3</v>
      </c>
      <c r="D68" s="99">
        <v>4010051180</v>
      </c>
      <c r="E68" s="100">
        <v>200</v>
      </c>
      <c r="F68" s="88">
        <f>F69</f>
        <v>56.9</v>
      </c>
      <c r="H68" s="136"/>
      <c r="I68" s="136"/>
      <c r="J68" s="136"/>
      <c r="K68" s="136"/>
      <c r="L68" s="136"/>
      <c r="M68" s="136"/>
    </row>
    <row r="69" spans="1:13" ht="39.75" customHeight="1" x14ac:dyDescent="0.2">
      <c r="A69" s="65" t="s">
        <v>96</v>
      </c>
      <c r="B69" s="86">
        <v>2</v>
      </c>
      <c r="C69" s="98">
        <v>3</v>
      </c>
      <c r="D69" s="99">
        <v>4010051180</v>
      </c>
      <c r="E69" s="100">
        <v>240</v>
      </c>
      <c r="F69" s="88">
        <v>56.9</v>
      </c>
      <c r="H69" s="136"/>
      <c r="I69" s="136"/>
      <c r="J69" s="136"/>
      <c r="K69" s="136"/>
      <c r="L69" s="136"/>
      <c r="M69" s="136"/>
    </row>
    <row r="70" spans="1:13" ht="54.75" customHeight="1" x14ac:dyDescent="0.2">
      <c r="A70" s="65" t="s">
        <v>213</v>
      </c>
      <c r="B70" s="86">
        <v>2</v>
      </c>
      <c r="C70" s="98">
        <v>3</v>
      </c>
      <c r="D70" s="99">
        <v>4010085150</v>
      </c>
      <c r="E70" s="100"/>
      <c r="F70" s="88">
        <f>F71</f>
        <v>29.4</v>
      </c>
      <c r="H70" s="136"/>
      <c r="I70" s="136"/>
      <c r="J70" s="136"/>
      <c r="K70" s="136"/>
      <c r="L70" s="136"/>
      <c r="M70" s="136"/>
    </row>
    <row r="71" spans="1:13" ht="39.75" customHeight="1" x14ac:dyDescent="0.2">
      <c r="A71" s="65" t="s">
        <v>116</v>
      </c>
      <c r="B71" s="86">
        <v>2</v>
      </c>
      <c r="C71" s="98">
        <v>3</v>
      </c>
      <c r="D71" s="99">
        <v>4010085150</v>
      </c>
      <c r="E71" s="100">
        <v>200</v>
      </c>
      <c r="F71" s="88">
        <f>F72</f>
        <v>29.4</v>
      </c>
      <c r="H71" s="136"/>
      <c r="I71" s="136"/>
      <c r="J71" s="136"/>
      <c r="K71" s="136"/>
      <c r="L71" s="136"/>
      <c r="M71" s="136"/>
    </row>
    <row r="72" spans="1:13" ht="39.75" customHeight="1" x14ac:dyDescent="0.2">
      <c r="A72" s="65" t="s">
        <v>96</v>
      </c>
      <c r="B72" s="86">
        <v>2</v>
      </c>
      <c r="C72" s="98">
        <v>3</v>
      </c>
      <c r="D72" s="99">
        <v>4010085150</v>
      </c>
      <c r="E72" s="100">
        <v>240</v>
      </c>
      <c r="F72" s="88">
        <v>29.4</v>
      </c>
      <c r="H72" s="136"/>
      <c r="I72" s="136"/>
      <c r="J72" s="136"/>
      <c r="K72" s="136"/>
      <c r="L72" s="136"/>
      <c r="M72" s="136"/>
    </row>
    <row r="73" spans="1:13" ht="29.25" customHeight="1" x14ac:dyDescent="0.2">
      <c r="A73" s="93" t="s">
        <v>52</v>
      </c>
      <c r="B73" s="94">
        <v>3</v>
      </c>
      <c r="C73" s="95"/>
      <c r="D73" s="97"/>
      <c r="E73" s="97"/>
      <c r="F73" s="90">
        <f>F74+F92+F85</f>
        <v>827.30000000000007</v>
      </c>
      <c r="H73" s="136"/>
      <c r="I73" s="136"/>
      <c r="J73" s="136"/>
      <c r="K73" s="136"/>
      <c r="L73" s="136"/>
      <c r="M73" s="136"/>
    </row>
    <row r="74" spans="1:13" x14ac:dyDescent="0.2">
      <c r="A74" s="164" t="s">
        <v>62</v>
      </c>
      <c r="B74" s="165">
        <v>3</v>
      </c>
      <c r="C74" s="166">
        <v>4</v>
      </c>
      <c r="D74" s="167"/>
      <c r="E74" s="168"/>
      <c r="F74" s="169">
        <f>F75</f>
        <v>319.8</v>
      </c>
      <c r="H74" s="136"/>
      <c r="I74" s="136"/>
      <c r="J74" s="136"/>
      <c r="K74" s="136"/>
      <c r="L74" s="136"/>
      <c r="M74" s="136"/>
    </row>
    <row r="75" spans="1:13" ht="19.5" customHeight="1" x14ac:dyDescent="0.2">
      <c r="A75" s="72" t="s">
        <v>76</v>
      </c>
      <c r="B75" s="86">
        <v>3</v>
      </c>
      <c r="C75" s="98">
        <v>4</v>
      </c>
      <c r="D75" s="61" t="s">
        <v>129</v>
      </c>
      <c r="E75" s="97"/>
      <c r="F75" s="88">
        <f>F76</f>
        <v>319.8</v>
      </c>
      <c r="H75" s="136"/>
      <c r="I75" s="136"/>
      <c r="J75" s="136"/>
      <c r="K75" s="136"/>
      <c r="L75" s="136"/>
      <c r="M75" s="136"/>
    </row>
    <row r="76" spans="1:13" ht="42.75" customHeight="1" x14ac:dyDescent="0.2">
      <c r="A76" s="65" t="s">
        <v>75</v>
      </c>
      <c r="B76" s="86">
        <v>3</v>
      </c>
      <c r="C76" s="98">
        <v>4</v>
      </c>
      <c r="D76" s="61" t="s">
        <v>144</v>
      </c>
      <c r="E76" s="97"/>
      <c r="F76" s="88">
        <f>F77+F83</f>
        <v>319.8</v>
      </c>
      <c r="H76" s="136"/>
      <c r="I76" s="136"/>
      <c r="J76" s="136"/>
      <c r="K76" s="136"/>
      <c r="L76" s="136"/>
      <c r="M76" s="136"/>
    </row>
    <row r="77" spans="1:13" ht="43.5" customHeight="1" x14ac:dyDescent="0.2">
      <c r="A77" s="83" t="s">
        <v>174</v>
      </c>
      <c r="B77" s="112">
        <v>3</v>
      </c>
      <c r="C77" s="113">
        <v>4</v>
      </c>
      <c r="D77" s="61" t="s">
        <v>145</v>
      </c>
      <c r="E77" s="117"/>
      <c r="F77" s="115">
        <f>F78+F80</f>
        <v>244.60000000000002</v>
      </c>
      <c r="H77" s="136"/>
      <c r="I77" s="136"/>
      <c r="J77" s="136"/>
      <c r="K77" s="136"/>
      <c r="L77" s="136"/>
      <c r="M77" s="136"/>
    </row>
    <row r="78" spans="1:13" ht="83.25" customHeight="1" x14ac:dyDescent="0.2">
      <c r="A78" s="83" t="s">
        <v>54</v>
      </c>
      <c r="B78" s="86">
        <v>3</v>
      </c>
      <c r="C78" s="98">
        <v>4</v>
      </c>
      <c r="D78" s="61" t="s">
        <v>145</v>
      </c>
      <c r="E78" s="100">
        <v>100</v>
      </c>
      <c r="F78" s="88">
        <f>F79</f>
        <v>237.3</v>
      </c>
      <c r="H78" s="136"/>
      <c r="I78" s="136"/>
      <c r="J78" s="136"/>
      <c r="K78" s="136"/>
      <c r="L78" s="136"/>
      <c r="M78" s="136"/>
    </row>
    <row r="79" spans="1:13" ht="26.25" customHeight="1" x14ac:dyDescent="0.2">
      <c r="A79" s="83" t="s">
        <v>55</v>
      </c>
      <c r="B79" s="86">
        <v>3</v>
      </c>
      <c r="C79" s="98">
        <v>4</v>
      </c>
      <c r="D79" s="61" t="s">
        <v>145</v>
      </c>
      <c r="E79" s="100">
        <v>120</v>
      </c>
      <c r="F79" s="88">
        <v>237.3</v>
      </c>
      <c r="H79" s="136"/>
      <c r="I79" s="136"/>
      <c r="J79" s="136"/>
      <c r="K79" s="136"/>
      <c r="L79" s="136"/>
      <c r="M79" s="136"/>
    </row>
    <row r="80" spans="1:13" ht="41.25" customHeight="1" x14ac:dyDescent="0.2">
      <c r="A80" s="65" t="s">
        <v>116</v>
      </c>
      <c r="B80" s="86">
        <v>3</v>
      </c>
      <c r="C80" s="98">
        <v>4</v>
      </c>
      <c r="D80" s="61" t="s">
        <v>145</v>
      </c>
      <c r="E80" s="100">
        <v>200</v>
      </c>
      <c r="F80" s="88">
        <f>F81</f>
        <v>7.3</v>
      </c>
      <c r="H80" s="136"/>
      <c r="I80" s="136"/>
      <c r="J80" s="136"/>
      <c r="K80" s="136"/>
      <c r="L80" s="136"/>
      <c r="M80" s="136"/>
    </row>
    <row r="81" spans="1:13" ht="41.25" customHeight="1" x14ac:dyDescent="0.2">
      <c r="A81" s="65" t="s">
        <v>96</v>
      </c>
      <c r="B81" s="86">
        <v>3</v>
      </c>
      <c r="C81" s="98">
        <v>4</v>
      </c>
      <c r="D81" s="61" t="s">
        <v>145</v>
      </c>
      <c r="E81" s="100">
        <v>240</v>
      </c>
      <c r="F81" s="88">
        <v>7.3</v>
      </c>
      <c r="H81" s="136"/>
      <c r="I81" s="136"/>
      <c r="J81" s="136"/>
      <c r="K81" s="136"/>
      <c r="L81" s="136"/>
      <c r="M81" s="136"/>
    </row>
    <row r="82" spans="1:13" ht="72.75" customHeight="1" x14ac:dyDescent="0.2">
      <c r="A82" s="83" t="s">
        <v>175</v>
      </c>
      <c r="B82" s="86">
        <v>3</v>
      </c>
      <c r="C82" s="98">
        <v>4</v>
      </c>
      <c r="D82" s="82" t="s">
        <v>146</v>
      </c>
      <c r="E82" s="100"/>
      <c r="F82" s="88">
        <f>F83</f>
        <v>75.2</v>
      </c>
      <c r="H82" s="136"/>
      <c r="I82" s="136"/>
      <c r="J82" s="136"/>
      <c r="K82" s="136"/>
      <c r="L82" s="136"/>
      <c r="M82" s="136"/>
    </row>
    <row r="83" spans="1:13" ht="78.75" customHeight="1" x14ac:dyDescent="0.2">
      <c r="A83" s="83" t="s">
        <v>54</v>
      </c>
      <c r="B83" s="86">
        <v>3</v>
      </c>
      <c r="C83" s="98">
        <v>4</v>
      </c>
      <c r="D83" s="82" t="s">
        <v>146</v>
      </c>
      <c r="E83" s="100">
        <v>100</v>
      </c>
      <c r="F83" s="88">
        <f>F84</f>
        <v>75.2</v>
      </c>
      <c r="H83" s="136"/>
      <c r="I83" s="136"/>
      <c r="J83" s="136"/>
      <c r="K83" s="136"/>
      <c r="L83" s="136"/>
      <c r="M83" s="136"/>
    </row>
    <row r="84" spans="1:13" ht="30.75" customHeight="1" x14ac:dyDescent="0.2">
      <c r="A84" s="83" t="s">
        <v>55</v>
      </c>
      <c r="B84" s="86">
        <v>3</v>
      </c>
      <c r="C84" s="98">
        <v>4</v>
      </c>
      <c r="D84" s="82" t="s">
        <v>146</v>
      </c>
      <c r="E84" s="100">
        <v>120</v>
      </c>
      <c r="F84" s="88">
        <v>75.2</v>
      </c>
      <c r="H84" s="136"/>
      <c r="I84" s="136"/>
      <c r="J84" s="136"/>
      <c r="K84" s="136"/>
      <c r="L84" s="136"/>
      <c r="M84" s="136"/>
    </row>
    <row r="85" spans="1:13" ht="62.25" customHeight="1" x14ac:dyDescent="0.2">
      <c r="A85" s="162" t="s">
        <v>151</v>
      </c>
      <c r="B85" s="94">
        <v>3</v>
      </c>
      <c r="C85" s="95">
        <v>10</v>
      </c>
      <c r="D85" s="97"/>
      <c r="E85" s="97"/>
      <c r="F85" s="90">
        <f>F89+F86</f>
        <v>431.1</v>
      </c>
      <c r="H85" s="136"/>
      <c r="I85" s="136"/>
      <c r="J85" s="136"/>
      <c r="K85" s="136"/>
      <c r="L85" s="136"/>
      <c r="M85" s="136"/>
    </row>
    <row r="86" spans="1:13" ht="54.75" customHeight="1" x14ac:dyDescent="0.2">
      <c r="A86" s="65" t="s">
        <v>132</v>
      </c>
      <c r="B86" s="86">
        <v>3</v>
      </c>
      <c r="C86" s="98">
        <v>10</v>
      </c>
      <c r="D86" s="100">
        <v>4020089141</v>
      </c>
      <c r="E86" s="97"/>
      <c r="F86" s="88">
        <f>F87</f>
        <v>242.9</v>
      </c>
      <c r="H86" s="136"/>
      <c r="I86" s="136"/>
      <c r="J86" s="136"/>
      <c r="K86" s="136"/>
      <c r="L86" s="136"/>
      <c r="M86" s="136"/>
    </row>
    <row r="87" spans="1:13" ht="39.75" customHeight="1" x14ac:dyDescent="0.2">
      <c r="A87" s="65" t="s">
        <v>116</v>
      </c>
      <c r="B87" s="108">
        <v>3</v>
      </c>
      <c r="C87" s="109">
        <v>10</v>
      </c>
      <c r="D87" s="100">
        <v>4020089141</v>
      </c>
      <c r="E87" s="110">
        <v>200</v>
      </c>
      <c r="F87" s="111">
        <f>F88</f>
        <v>242.9</v>
      </c>
      <c r="H87" s="136"/>
      <c r="I87" s="136"/>
      <c r="J87" s="136"/>
      <c r="K87" s="136"/>
      <c r="L87" s="136"/>
      <c r="M87" s="136"/>
    </row>
    <row r="88" spans="1:13" ht="38.25" customHeight="1" x14ac:dyDescent="0.2">
      <c r="A88" s="65" t="s">
        <v>96</v>
      </c>
      <c r="B88" s="86">
        <v>3</v>
      </c>
      <c r="C88" s="98">
        <v>10</v>
      </c>
      <c r="D88" s="100">
        <v>4020089141</v>
      </c>
      <c r="E88" s="100">
        <v>240</v>
      </c>
      <c r="F88" s="88">
        <v>242.9</v>
      </c>
      <c r="H88" s="136"/>
      <c r="I88" s="136"/>
      <c r="J88" s="136"/>
      <c r="K88" s="136"/>
      <c r="L88" s="136"/>
      <c r="M88" s="136"/>
    </row>
    <row r="89" spans="1:13" ht="19.5" customHeight="1" x14ac:dyDescent="0.2">
      <c r="A89" s="74" t="s">
        <v>83</v>
      </c>
      <c r="B89" s="112">
        <v>3</v>
      </c>
      <c r="C89" s="113">
        <v>10</v>
      </c>
      <c r="D89" s="100">
        <v>4020099990</v>
      </c>
      <c r="E89" s="114"/>
      <c r="F89" s="115">
        <f>F90</f>
        <v>188.2</v>
      </c>
      <c r="H89" s="136"/>
      <c r="I89" s="136"/>
      <c r="J89" s="136"/>
      <c r="K89" s="136"/>
      <c r="L89" s="136"/>
      <c r="M89" s="136"/>
    </row>
    <row r="90" spans="1:13" ht="48" customHeight="1" x14ac:dyDescent="0.2">
      <c r="A90" s="74" t="s">
        <v>116</v>
      </c>
      <c r="B90" s="112">
        <v>3</v>
      </c>
      <c r="C90" s="113">
        <v>10</v>
      </c>
      <c r="D90" s="100">
        <v>4020099990</v>
      </c>
      <c r="E90" s="114">
        <v>200</v>
      </c>
      <c r="F90" s="115">
        <f>F91</f>
        <v>188.2</v>
      </c>
      <c r="H90" s="136"/>
      <c r="I90" s="136"/>
      <c r="J90" s="136"/>
      <c r="K90" s="136"/>
      <c r="L90" s="136"/>
      <c r="M90" s="136"/>
    </row>
    <row r="91" spans="1:13" ht="37.5" customHeight="1" x14ac:dyDescent="0.2">
      <c r="A91" s="65" t="s">
        <v>96</v>
      </c>
      <c r="B91" s="112">
        <v>3</v>
      </c>
      <c r="C91" s="113">
        <v>10</v>
      </c>
      <c r="D91" s="100">
        <v>4020099990</v>
      </c>
      <c r="E91" s="114">
        <v>240</v>
      </c>
      <c r="F91" s="115">
        <v>188.2</v>
      </c>
      <c r="H91" s="136"/>
      <c r="I91" s="136"/>
      <c r="J91" s="136"/>
      <c r="K91" s="136"/>
      <c r="L91" s="136"/>
      <c r="M91" s="136"/>
    </row>
    <row r="92" spans="1:13" ht="43.5" customHeight="1" x14ac:dyDescent="0.2">
      <c r="A92" s="128" t="s">
        <v>95</v>
      </c>
      <c r="B92" s="94">
        <v>3</v>
      </c>
      <c r="C92" s="95">
        <v>14</v>
      </c>
      <c r="D92" s="97"/>
      <c r="E92" s="97"/>
      <c r="F92" s="90">
        <f>F93</f>
        <v>76.400000000000006</v>
      </c>
      <c r="H92" s="136"/>
      <c r="I92" s="136"/>
      <c r="J92" s="136"/>
      <c r="K92" s="136"/>
      <c r="L92" s="136"/>
      <c r="M92" s="136"/>
    </row>
    <row r="93" spans="1:13" ht="54.75" customHeight="1" x14ac:dyDescent="0.2">
      <c r="A93" s="72" t="s">
        <v>169</v>
      </c>
      <c r="B93" s="122">
        <v>3</v>
      </c>
      <c r="C93" s="122">
        <v>14</v>
      </c>
      <c r="D93" s="120" t="s">
        <v>152</v>
      </c>
      <c r="E93" s="100"/>
      <c r="F93" s="88">
        <f>F94</f>
        <v>76.400000000000006</v>
      </c>
      <c r="H93" s="136"/>
      <c r="I93" s="136"/>
      <c r="J93" s="136"/>
      <c r="K93" s="136"/>
      <c r="L93" s="136"/>
      <c r="M93" s="136"/>
    </row>
    <row r="94" spans="1:13" ht="56.25" customHeight="1" x14ac:dyDescent="0.2">
      <c r="A94" s="72" t="s">
        <v>153</v>
      </c>
      <c r="B94" s="122">
        <v>3</v>
      </c>
      <c r="C94" s="122">
        <v>14</v>
      </c>
      <c r="D94" s="120" t="s">
        <v>154</v>
      </c>
      <c r="E94" s="100"/>
      <c r="F94" s="88">
        <f>F95+F98</f>
        <v>76.400000000000006</v>
      </c>
      <c r="H94" s="136"/>
      <c r="I94" s="136"/>
      <c r="J94" s="136"/>
      <c r="K94" s="136"/>
      <c r="L94" s="136"/>
      <c r="M94" s="136"/>
    </row>
    <row r="95" spans="1:13" ht="32.25" customHeight="1" x14ac:dyDescent="0.2">
      <c r="A95" s="72" t="s">
        <v>133</v>
      </c>
      <c r="B95" s="122">
        <v>3</v>
      </c>
      <c r="C95" s="122">
        <v>14</v>
      </c>
      <c r="D95" s="120" t="s">
        <v>155</v>
      </c>
      <c r="E95" s="100"/>
      <c r="F95" s="88">
        <f>F96</f>
        <v>53.5</v>
      </c>
      <c r="H95" s="136"/>
      <c r="I95" s="136"/>
      <c r="J95" s="136"/>
      <c r="K95" s="136"/>
      <c r="L95" s="136"/>
      <c r="M95" s="136"/>
    </row>
    <row r="96" spans="1:13" ht="27" customHeight="1" x14ac:dyDescent="0.2">
      <c r="A96" s="72" t="s">
        <v>54</v>
      </c>
      <c r="B96" s="122">
        <v>3</v>
      </c>
      <c r="C96" s="122">
        <v>14</v>
      </c>
      <c r="D96" s="120" t="s">
        <v>155</v>
      </c>
      <c r="E96" s="100">
        <v>100</v>
      </c>
      <c r="F96" s="88">
        <f>F97</f>
        <v>53.5</v>
      </c>
      <c r="H96" s="136"/>
      <c r="I96" s="136"/>
      <c r="J96" s="136"/>
      <c r="K96" s="136"/>
      <c r="L96" s="136"/>
      <c r="M96" s="136"/>
    </row>
    <row r="97" spans="1:14" ht="27" customHeight="1" x14ac:dyDescent="0.2">
      <c r="A97" s="72" t="s">
        <v>55</v>
      </c>
      <c r="B97" s="122">
        <v>3</v>
      </c>
      <c r="C97" s="122">
        <v>14</v>
      </c>
      <c r="D97" s="120" t="s">
        <v>155</v>
      </c>
      <c r="E97" s="100">
        <v>120</v>
      </c>
      <c r="F97" s="88">
        <v>53.5</v>
      </c>
      <c r="H97" s="136"/>
      <c r="I97" s="136"/>
      <c r="J97" s="136"/>
      <c r="K97" s="136"/>
      <c r="L97" s="136"/>
      <c r="M97" s="136"/>
    </row>
    <row r="98" spans="1:14" ht="27" customHeight="1" x14ac:dyDescent="0.2">
      <c r="A98" s="72" t="s">
        <v>133</v>
      </c>
      <c r="B98" s="122">
        <v>3</v>
      </c>
      <c r="C98" s="122">
        <v>14</v>
      </c>
      <c r="D98" s="120" t="s">
        <v>156</v>
      </c>
      <c r="E98" s="100"/>
      <c r="F98" s="88">
        <f>F99</f>
        <v>22.9</v>
      </c>
      <c r="H98" s="136"/>
      <c r="I98" s="136"/>
      <c r="J98" s="136"/>
      <c r="K98" s="136"/>
      <c r="L98" s="136"/>
      <c r="M98" s="136"/>
    </row>
    <row r="99" spans="1:14" ht="27" customHeight="1" x14ac:dyDescent="0.2">
      <c r="A99" s="72" t="s">
        <v>54</v>
      </c>
      <c r="B99" s="122">
        <v>3</v>
      </c>
      <c r="C99" s="122">
        <v>14</v>
      </c>
      <c r="D99" s="120" t="s">
        <v>156</v>
      </c>
      <c r="E99" s="100">
        <v>100</v>
      </c>
      <c r="F99" s="88">
        <f>F100</f>
        <v>22.9</v>
      </c>
      <c r="H99" s="136"/>
      <c r="I99" s="136"/>
      <c r="J99" s="136"/>
      <c r="K99" s="136"/>
      <c r="L99" s="136"/>
      <c r="M99" s="136"/>
    </row>
    <row r="100" spans="1:14" ht="27" customHeight="1" x14ac:dyDescent="0.2">
      <c r="A100" s="72" t="s">
        <v>55</v>
      </c>
      <c r="B100" s="122">
        <v>3</v>
      </c>
      <c r="C100" s="122">
        <v>14</v>
      </c>
      <c r="D100" s="120" t="s">
        <v>156</v>
      </c>
      <c r="E100" s="100">
        <v>120</v>
      </c>
      <c r="F100" s="88">
        <v>22.9</v>
      </c>
      <c r="H100" s="136"/>
      <c r="I100" s="136"/>
      <c r="J100" s="136"/>
      <c r="K100" s="136"/>
      <c r="L100" s="136"/>
      <c r="M100" s="136"/>
      <c r="N100" s="135"/>
    </row>
    <row r="101" spans="1:14" ht="20.25" customHeight="1" x14ac:dyDescent="0.2">
      <c r="A101" s="93" t="s">
        <v>40</v>
      </c>
      <c r="B101" s="94">
        <v>4</v>
      </c>
      <c r="C101" s="95"/>
      <c r="D101" s="96"/>
      <c r="E101" s="97"/>
      <c r="F101" s="90">
        <f>F112+F118+F135+F141+F103+F108</f>
        <v>25278.2</v>
      </c>
      <c r="H101" s="136"/>
      <c r="I101" s="136"/>
      <c r="J101" s="136"/>
      <c r="K101" s="136"/>
      <c r="L101" s="136"/>
      <c r="M101" s="136"/>
    </row>
    <row r="102" spans="1:14" ht="18" customHeight="1" x14ac:dyDescent="0.2">
      <c r="A102" s="93" t="s">
        <v>127</v>
      </c>
      <c r="B102" s="94">
        <v>4</v>
      </c>
      <c r="C102" s="95">
        <v>1</v>
      </c>
      <c r="D102" s="96"/>
      <c r="E102" s="97"/>
      <c r="F102" s="90">
        <f>F103</f>
        <v>1823.8</v>
      </c>
      <c r="H102" s="136"/>
      <c r="I102" s="136"/>
      <c r="J102" s="136"/>
      <c r="K102" s="136"/>
      <c r="L102" s="136"/>
      <c r="M102" s="136"/>
    </row>
    <row r="103" spans="1:14" ht="51" x14ac:dyDescent="0.2">
      <c r="A103" s="65" t="s">
        <v>142</v>
      </c>
      <c r="B103" s="86">
        <v>4</v>
      </c>
      <c r="C103" s="98">
        <v>1</v>
      </c>
      <c r="D103" s="99">
        <v>4060000000</v>
      </c>
      <c r="E103" s="100"/>
      <c r="F103" s="88">
        <f>F104</f>
        <v>1823.8</v>
      </c>
      <c r="H103" s="136"/>
      <c r="I103" s="136"/>
      <c r="J103" s="136"/>
      <c r="K103" s="136"/>
      <c r="L103" s="136"/>
      <c r="M103" s="136"/>
    </row>
    <row r="104" spans="1:14" ht="25.5" x14ac:dyDescent="0.2">
      <c r="A104" s="65" t="s">
        <v>134</v>
      </c>
      <c r="B104" s="86">
        <v>4</v>
      </c>
      <c r="C104" s="98">
        <v>1</v>
      </c>
      <c r="D104" s="99">
        <v>4060089191</v>
      </c>
      <c r="E104" s="100"/>
      <c r="F104" s="88">
        <f>F105</f>
        <v>1823.8</v>
      </c>
      <c r="H104" s="136"/>
      <c r="I104" s="136"/>
      <c r="J104" s="136"/>
      <c r="K104" s="136"/>
      <c r="L104" s="136"/>
      <c r="M104" s="136"/>
    </row>
    <row r="105" spans="1:14" ht="21" customHeight="1" x14ac:dyDescent="0.2">
      <c r="A105" s="77" t="s">
        <v>56</v>
      </c>
      <c r="B105" s="86">
        <v>4</v>
      </c>
      <c r="C105" s="98">
        <v>1</v>
      </c>
      <c r="D105" s="99">
        <v>4060089191</v>
      </c>
      <c r="E105" s="100">
        <v>800</v>
      </c>
      <c r="F105" s="88">
        <f>F106</f>
        <v>1823.8</v>
      </c>
      <c r="H105" s="136"/>
      <c r="I105" s="136"/>
      <c r="J105" s="136"/>
      <c r="K105" s="136"/>
      <c r="L105" s="136"/>
      <c r="M105" s="136"/>
    </row>
    <row r="106" spans="1:14" ht="63.75" x14ac:dyDescent="0.2">
      <c r="A106" s="87" t="s">
        <v>123</v>
      </c>
      <c r="B106" s="86">
        <v>4</v>
      </c>
      <c r="C106" s="98">
        <v>1</v>
      </c>
      <c r="D106" s="99">
        <v>4060089191</v>
      </c>
      <c r="E106" s="100">
        <v>810</v>
      </c>
      <c r="F106" s="88">
        <f>F107</f>
        <v>1823.8</v>
      </c>
      <c r="H106" s="136"/>
      <c r="I106" s="136"/>
      <c r="J106" s="136"/>
      <c r="K106" s="136"/>
      <c r="L106" s="136"/>
      <c r="M106" s="136"/>
    </row>
    <row r="107" spans="1:14" ht="63.75" x14ac:dyDescent="0.2">
      <c r="A107" s="72" t="s">
        <v>124</v>
      </c>
      <c r="B107" s="86">
        <v>4</v>
      </c>
      <c r="C107" s="98">
        <v>1</v>
      </c>
      <c r="D107" s="99">
        <v>4060089191</v>
      </c>
      <c r="E107" s="100">
        <v>811</v>
      </c>
      <c r="F107" s="88">
        <v>1823.8</v>
      </c>
      <c r="H107" s="136"/>
      <c r="I107" s="136"/>
      <c r="J107" s="136"/>
      <c r="K107" s="136"/>
      <c r="L107" s="136"/>
      <c r="M107" s="136"/>
    </row>
    <row r="108" spans="1:14" x14ac:dyDescent="0.2">
      <c r="A108" s="133" t="s">
        <v>190</v>
      </c>
      <c r="B108" s="94">
        <v>4</v>
      </c>
      <c r="C108" s="95">
        <v>5</v>
      </c>
      <c r="D108" s="96"/>
      <c r="E108" s="97"/>
      <c r="F108" s="90">
        <f>F110</f>
        <v>400</v>
      </c>
      <c r="H108" s="136"/>
      <c r="I108" s="136"/>
      <c r="J108" s="136"/>
      <c r="K108" s="136"/>
      <c r="L108" s="136"/>
      <c r="M108" s="136"/>
    </row>
    <row r="109" spans="1:14" ht="40.5" customHeight="1" x14ac:dyDescent="0.2">
      <c r="A109" s="72" t="s">
        <v>189</v>
      </c>
      <c r="B109" s="86">
        <v>4</v>
      </c>
      <c r="C109" s="98">
        <v>5</v>
      </c>
      <c r="D109" s="99">
        <v>4030089051</v>
      </c>
      <c r="E109" s="100"/>
      <c r="F109" s="88">
        <v>400</v>
      </c>
      <c r="H109" s="136"/>
      <c r="I109" s="136"/>
      <c r="J109" s="136"/>
      <c r="K109" s="136"/>
      <c r="L109" s="136"/>
      <c r="M109" s="136"/>
    </row>
    <row r="110" spans="1:14" ht="38.25" x14ac:dyDescent="0.2">
      <c r="A110" s="65" t="s">
        <v>116</v>
      </c>
      <c r="B110" s="86">
        <v>4</v>
      </c>
      <c r="C110" s="98">
        <v>5</v>
      </c>
      <c r="D110" s="99">
        <v>4030089051</v>
      </c>
      <c r="E110" s="100">
        <v>200</v>
      </c>
      <c r="F110" s="88">
        <f>F111</f>
        <v>400</v>
      </c>
      <c r="H110" s="136"/>
      <c r="I110" s="136"/>
      <c r="J110" s="136"/>
      <c r="K110" s="136"/>
      <c r="L110" s="136"/>
      <c r="M110" s="136"/>
    </row>
    <row r="111" spans="1:14" ht="38.25" x14ac:dyDescent="0.2">
      <c r="A111" s="65" t="s">
        <v>96</v>
      </c>
      <c r="B111" s="86">
        <v>4</v>
      </c>
      <c r="C111" s="98">
        <v>5</v>
      </c>
      <c r="D111" s="99">
        <v>4030089051</v>
      </c>
      <c r="E111" s="100">
        <v>240</v>
      </c>
      <c r="F111" s="88">
        <v>400</v>
      </c>
      <c r="H111" s="136"/>
      <c r="I111" s="136"/>
      <c r="J111" s="136"/>
      <c r="K111" s="136"/>
      <c r="L111" s="136"/>
      <c r="M111" s="136"/>
      <c r="N111" s="135"/>
    </row>
    <row r="112" spans="1:14" x14ac:dyDescent="0.2">
      <c r="A112" s="93" t="s">
        <v>61</v>
      </c>
      <c r="B112" s="94">
        <v>4</v>
      </c>
      <c r="C112" s="95">
        <v>8</v>
      </c>
      <c r="D112" s="96"/>
      <c r="E112" s="97"/>
      <c r="F112" s="90">
        <f>F113</f>
        <v>7973.5</v>
      </c>
      <c r="H112" s="136"/>
      <c r="I112" s="136"/>
      <c r="J112" s="136"/>
      <c r="K112" s="136"/>
      <c r="L112" s="136"/>
      <c r="M112" s="136"/>
    </row>
    <row r="113" spans="1:13" ht="21.75" customHeight="1" x14ac:dyDescent="0.2">
      <c r="A113" s="74" t="s">
        <v>77</v>
      </c>
      <c r="B113" s="61" t="s">
        <v>78</v>
      </c>
      <c r="C113" s="61" t="s">
        <v>79</v>
      </c>
      <c r="D113" s="99">
        <v>4000000000</v>
      </c>
      <c r="E113" s="101"/>
      <c r="F113" s="88">
        <f>F114</f>
        <v>7973.5</v>
      </c>
      <c r="H113" s="136"/>
      <c r="I113" s="136"/>
      <c r="J113" s="136"/>
      <c r="K113" s="136"/>
      <c r="L113" s="136"/>
      <c r="M113" s="136"/>
    </row>
    <row r="114" spans="1:13" ht="25.5" x14ac:dyDescent="0.2">
      <c r="A114" s="65" t="s">
        <v>64</v>
      </c>
      <c r="B114" s="61" t="s">
        <v>78</v>
      </c>
      <c r="C114" s="61" t="s">
        <v>79</v>
      </c>
      <c r="D114" s="99">
        <v>4030000000</v>
      </c>
      <c r="E114" s="62"/>
      <c r="F114" s="88">
        <f>F115</f>
        <v>7973.5</v>
      </c>
      <c r="H114" s="136"/>
      <c r="I114" s="136"/>
      <c r="J114" s="136"/>
      <c r="K114" s="136"/>
      <c r="L114" s="136"/>
      <c r="M114" s="136"/>
    </row>
    <row r="115" spans="1:13" ht="29.25" customHeight="1" x14ac:dyDescent="0.2">
      <c r="A115" s="65" t="s">
        <v>101</v>
      </c>
      <c r="B115" s="61" t="s">
        <v>78</v>
      </c>
      <c r="C115" s="61" t="s">
        <v>79</v>
      </c>
      <c r="D115" s="99">
        <v>4030099990</v>
      </c>
      <c r="E115" s="61"/>
      <c r="F115" s="88">
        <f>F116</f>
        <v>7973.5</v>
      </c>
      <c r="H115" s="136"/>
      <c r="I115" s="136"/>
      <c r="J115" s="136"/>
      <c r="K115" s="136"/>
      <c r="L115" s="136"/>
      <c r="M115" s="136"/>
    </row>
    <row r="116" spans="1:13" ht="38.25" x14ac:dyDescent="0.2">
      <c r="A116" s="65" t="s">
        <v>116</v>
      </c>
      <c r="B116" s="61" t="s">
        <v>78</v>
      </c>
      <c r="C116" s="61" t="s">
        <v>79</v>
      </c>
      <c r="D116" s="99">
        <v>4030099990</v>
      </c>
      <c r="E116" s="62">
        <v>200</v>
      </c>
      <c r="F116" s="88">
        <f>F117</f>
        <v>7973.5</v>
      </c>
      <c r="H116" s="136"/>
      <c r="I116" s="136"/>
      <c r="J116" s="136"/>
      <c r="K116" s="136"/>
      <c r="L116" s="136"/>
      <c r="M116" s="136"/>
    </row>
    <row r="117" spans="1:13" ht="42.75" customHeight="1" x14ac:dyDescent="0.2">
      <c r="A117" s="65" t="s">
        <v>96</v>
      </c>
      <c r="B117" s="61" t="s">
        <v>78</v>
      </c>
      <c r="C117" s="61" t="s">
        <v>79</v>
      </c>
      <c r="D117" s="99">
        <v>4030099990</v>
      </c>
      <c r="E117" s="62">
        <v>240</v>
      </c>
      <c r="F117" s="88">
        <v>7973.5</v>
      </c>
      <c r="H117" s="136"/>
      <c r="I117" s="136"/>
      <c r="J117" s="136"/>
      <c r="K117" s="136"/>
      <c r="L117" s="136"/>
      <c r="M117" s="136"/>
    </row>
    <row r="118" spans="1:13" ht="18.75" customHeight="1" x14ac:dyDescent="0.2">
      <c r="A118" s="93" t="s">
        <v>73</v>
      </c>
      <c r="B118" s="94">
        <v>4</v>
      </c>
      <c r="C118" s="95">
        <v>9</v>
      </c>
      <c r="D118" s="96"/>
      <c r="E118" s="97"/>
      <c r="F118" s="90">
        <f>F119</f>
        <v>13385.800000000001</v>
      </c>
      <c r="H118" s="136"/>
      <c r="I118" s="136"/>
      <c r="J118" s="136"/>
      <c r="K118" s="136"/>
      <c r="L118" s="136"/>
      <c r="M118" s="136"/>
    </row>
    <row r="119" spans="1:13" ht="80.25" customHeight="1" x14ac:dyDescent="0.2">
      <c r="A119" s="65" t="s">
        <v>105</v>
      </c>
      <c r="B119" s="86">
        <v>4</v>
      </c>
      <c r="C119" s="98">
        <v>9</v>
      </c>
      <c r="D119" s="102" t="s">
        <v>106</v>
      </c>
      <c r="E119" s="100"/>
      <c r="F119" s="88">
        <f>F130+F120+F124</f>
        <v>13385.800000000001</v>
      </c>
      <c r="H119" s="136"/>
      <c r="I119" s="136"/>
      <c r="J119" s="136"/>
      <c r="K119" s="136"/>
      <c r="L119" s="136"/>
      <c r="M119" s="136"/>
    </row>
    <row r="120" spans="1:13" ht="101.25" customHeight="1" x14ac:dyDescent="0.2">
      <c r="A120" s="65" t="s">
        <v>170</v>
      </c>
      <c r="B120" s="86">
        <v>4</v>
      </c>
      <c r="C120" s="98">
        <v>9</v>
      </c>
      <c r="D120" s="102" t="s">
        <v>158</v>
      </c>
      <c r="E120" s="100"/>
      <c r="F120" s="88">
        <f>F127+F121</f>
        <v>7446.1</v>
      </c>
      <c r="H120" s="136"/>
      <c r="I120" s="136"/>
      <c r="J120" s="136"/>
      <c r="K120" s="136"/>
      <c r="L120" s="136"/>
      <c r="M120" s="136"/>
    </row>
    <row r="121" spans="1:13" ht="44.25" customHeight="1" x14ac:dyDescent="0.2">
      <c r="A121" s="65" t="s">
        <v>193</v>
      </c>
      <c r="B121" s="86">
        <v>4</v>
      </c>
      <c r="C121" s="98">
        <v>9</v>
      </c>
      <c r="D121" s="102" t="s">
        <v>194</v>
      </c>
      <c r="E121" s="100"/>
      <c r="F121" s="88">
        <f>F122</f>
        <v>2880.3</v>
      </c>
      <c r="H121" s="136"/>
      <c r="I121" s="136"/>
      <c r="J121" s="136"/>
      <c r="K121" s="136"/>
      <c r="L121" s="136"/>
      <c r="M121" s="136"/>
    </row>
    <row r="122" spans="1:13" ht="40.5" customHeight="1" x14ac:dyDescent="0.2">
      <c r="A122" s="65" t="s">
        <v>116</v>
      </c>
      <c r="B122" s="86">
        <v>4</v>
      </c>
      <c r="C122" s="98">
        <v>9</v>
      </c>
      <c r="D122" s="102" t="s">
        <v>194</v>
      </c>
      <c r="E122" s="100">
        <v>200</v>
      </c>
      <c r="F122" s="88">
        <f>F123</f>
        <v>2880.3</v>
      </c>
      <c r="H122" s="136"/>
      <c r="I122" s="136"/>
      <c r="J122" s="136"/>
      <c r="K122" s="136"/>
      <c r="L122" s="136"/>
      <c r="M122" s="136"/>
    </row>
    <row r="123" spans="1:13" ht="42" customHeight="1" x14ac:dyDescent="0.2">
      <c r="A123" s="65" t="s">
        <v>96</v>
      </c>
      <c r="B123" s="86">
        <v>4</v>
      </c>
      <c r="C123" s="98">
        <v>9</v>
      </c>
      <c r="D123" s="102" t="s">
        <v>194</v>
      </c>
      <c r="E123" s="100">
        <v>240</v>
      </c>
      <c r="F123" s="88">
        <v>2880.3</v>
      </c>
      <c r="H123" s="136"/>
      <c r="I123" s="136"/>
      <c r="J123" s="136"/>
      <c r="K123" s="136"/>
      <c r="L123" s="136"/>
      <c r="M123" s="136"/>
    </row>
    <row r="124" spans="1:13" ht="27.75" customHeight="1" x14ac:dyDescent="0.2">
      <c r="A124" s="65" t="s">
        <v>214</v>
      </c>
      <c r="B124" s="86">
        <v>4</v>
      </c>
      <c r="C124" s="98">
        <v>9</v>
      </c>
      <c r="D124" s="102" t="s">
        <v>212</v>
      </c>
      <c r="E124" s="100"/>
      <c r="F124" s="88">
        <f>F125</f>
        <v>299.89999999999998</v>
      </c>
      <c r="H124" s="136"/>
      <c r="I124" s="136"/>
      <c r="J124" s="136"/>
      <c r="K124" s="136"/>
      <c r="L124" s="136"/>
      <c r="M124" s="136"/>
    </row>
    <row r="125" spans="1:13" ht="38.25" customHeight="1" x14ac:dyDescent="0.2">
      <c r="A125" s="65" t="s">
        <v>116</v>
      </c>
      <c r="B125" s="86">
        <v>4</v>
      </c>
      <c r="C125" s="98">
        <v>9</v>
      </c>
      <c r="D125" s="102" t="s">
        <v>212</v>
      </c>
      <c r="E125" s="100">
        <v>200</v>
      </c>
      <c r="F125" s="88">
        <f>F126</f>
        <v>299.89999999999998</v>
      </c>
      <c r="H125" s="136"/>
      <c r="I125" s="136"/>
      <c r="J125" s="136"/>
      <c r="K125" s="136"/>
      <c r="L125" s="136"/>
      <c r="M125" s="136"/>
    </row>
    <row r="126" spans="1:13" ht="42" customHeight="1" x14ac:dyDescent="0.2">
      <c r="A126" s="65" t="s">
        <v>96</v>
      </c>
      <c r="B126" s="86">
        <v>4</v>
      </c>
      <c r="C126" s="98">
        <v>9</v>
      </c>
      <c r="D126" s="102" t="s">
        <v>212</v>
      </c>
      <c r="E126" s="100">
        <v>240</v>
      </c>
      <c r="F126" s="88">
        <v>299.89999999999998</v>
      </c>
      <c r="H126" s="136"/>
      <c r="I126" s="136"/>
      <c r="J126" s="136"/>
      <c r="K126" s="136"/>
      <c r="L126" s="136"/>
      <c r="M126" s="136"/>
    </row>
    <row r="127" spans="1:13" ht="17.25" customHeight="1" x14ac:dyDescent="0.2">
      <c r="A127" s="65" t="s">
        <v>107</v>
      </c>
      <c r="B127" s="86">
        <v>4</v>
      </c>
      <c r="C127" s="98">
        <v>9</v>
      </c>
      <c r="D127" s="102" t="s">
        <v>157</v>
      </c>
      <c r="E127" s="100"/>
      <c r="F127" s="88">
        <f>F128</f>
        <v>4565.8</v>
      </c>
      <c r="H127" s="136"/>
      <c r="I127" s="136"/>
      <c r="J127" s="136"/>
      <c r="K127" s="136"/>
      <c r="L127" s="136"/>
      <c r="M127" s="136"/>
    </row>
    <row r="128" spans="1:13" ht="36.75" customHeight="1" x14ac:dyDescent="0.2">
      <c r="A128" s="65" t="s">
        <v>116</v>
      </c>
      <c r="B128" s="86">
        <v>4</v>
      </c>
      <c r="C128" s="98">
        <v>9</v>
      </c>
      <c r="D128" s="102" t="s">
        <v>157</v>
      </c>
      <c r="E128" s="100">
        <v>200</v>
      </c>
      <c r="F128" s="88">
        <f>F129</f>
        <v>4565.8</v>
      </c>
      <c r="H128" s="136"/>
      <c r="I128" s="136"/>
      <c r="J128" s="136"/>
      <c r="K128" s="136"/>
      <c r="L128" s="136"/>
      <c r="M128" s="136"/>
    </row>
    <row r="129" spans="1:14" ht="34.5" customHeight="1" x14ac:dyDescent="0.2">
      <c r="A129" s="65" t="s">
        <v>96</v>
      </c>
      <c r="B129" s="86">
        <v>4</v>
      </c>
      <c r="C129" s="98">
        <v>9</v>
      </c>
      <c r="D129" s="102" t="s">
        <v>157</v>
      </c>
      <c r="E129" s="100">
        <v>240</v>
      </c>
      <c r="F129" s="88">
        <v>4565.8</v>
      </c>
      <c r="H129" s="136"/>
      <c r="I129" s="136"/>
      <c r="J129" s="136"/>
      <c r="K129" s="136"/>
      <c r="L129" s="136"/>
      <c r="M129" s="136"/>
      <c r="N129" s="135"/>
    </row>
    <row r="130" spans="1:14" ht="141.75" customHeight="1" x14ac:dyDescent="0.2">
      <c r="A130" s="65" t="s">
        <v>108</v>
      </c>
      <c r="B130" s="86">
        <v>4</v>
      </c>
      <c r="C130" s="98">
        <v>9</v>
      </c>
      <c r="D130" s="102" t="s">
        <v>109</v>
      </c>
      <c r="E130" s="100"/>
      <c r="F130" s="88">
        <f>F131</f>
        <v>5639.8</v>
      </c>
      <c r="H130" s="136"/>
      <c r="I130" s="136"/>
      <c r="J130" s="136"/>
      <c r="K130" s="136"/>
      <c r="L130" s="136"/>
      <c r="M130" s="136"/>
    </row>
    <row r="131" spans="1:14" ht="60.75" customHeight="1" x14ac:dyDescent="0.2">
      <c r="A131" s="65" t="s">
        <v>110</v>
      </c>
      <c r="B131" s="86">
        <v>4</v>
      </c>
      <c r="C131" s="98">
        <v>9</v>
      </c>
      <c r="D131" s="102" t="s">
        <v>111</v>
      </c>
      <c r="E131" s="100"/>
      <c r="F131" s="88">
        <f>F132</f>
        <v>5639.8</v>
      </c>
      <c r="H131" s="136"/>
      <c r="I131" s="136"/>
      <c r="J131" s="136"/>
      <c r="K131" s="136"/>
      <c r="L131" s="136"/>
      <c r="M131" s="136"/>
    </row>
    <row r="132" spans="1:14" ht="26.25" customHeight="1" x14ac:dyDescent="0.2">
      <c r="A132" s="65" t="s">
        <v>107</v>
      </c>
      <c r="B132" s="86">
        <v>4</v>
      </c>
      <c r="C132" s="98">
        <v>9</v>
      </c>
      <c r="D132" s="102" t="s">
        <v>112</v>
      </c>
      <c r="E132" s="100"/>
      <c r="F132" s="88">
        <f>F133</f>
        <v>5639.8</v>
      </c>
      <c r="H132" s="136"/>
      <c r="I132" s="136"/>
      <c r="J132" s="136"/>
      <c r="K132" s="136"/>
      <c r="L132" s="136"/>
      <c r="M132" s="136"/>
    </row>
    <row r="133" spans="1:14" ht="38.25" customHeight="1" x14ac:dyDescent="0.2">
      <c r="A133" s="65" t="s">
        <v>116</v>
      </c>
      <c r="B133" s="86">
        <v>4</v>
      </c>
      <c r="C133" s="98">
        <v>9</v>
      </c>
      <c r="D133" s="102" t="s">
        <v>112</v>
      </c>
      <c r="E133" s="100">
        <v>200</v>
      </c>
      <c r="F133" s="88">
        <f>F134</f>
        <v>5639.8</v>
      </c>
      <c r="H133" s="136"/>
      <c r="I133" s="136"/>
      <c r="J133" s="136"/>
      <c r="K133" s="136"/>
      <c r="L133" s="136"/>
      <c r="M133" s="136"/>
    </row>
    <row r="134" spans="1:14" ht="39.75" customHeight="1" x14ac:dyDescent="0.2">
      <c r="A134" s="65" t="s">
        <v>96</v>
      </c>
      <c r="B134" s="86">
        <v>4</v>
      </c>
      <c r="C134" s="98">
        <v>9</v>
      </c>
      <c r="D134" s="102" t="s">
        <v>112</v>
      </c>
      <c r="E134" s="100">
        <v>240</v>
      </c>
      <c r="F134" s="88">
        <v>5639.8</v>
      </c>
      <c r="H134" s="136"/>
      <c r="I134" s="136"/>
      <c r="J134" s="136"/>
      <c r="K134" s="136"/>
      <c r="L134" s="136"/>
      <c r="M134" s="136"/>
    </row>
    <row r="135" spans="1:14" ht="15.75" customHeight="1" x14ac:dyDescent="0.2">
      <c r="A135" s="89" t="s">
        <v>80</v>
      </c>
      <c r="B135" s="94">
        <v>4</v>
      </c>
      <c r="C135" s="95">
        <v>10</v>
      </c>
      <c r="D135" s="96"/>
      <c r="E135" s="97"/>
      <c r="F135" s="90">
        <f>F136</f>
        <v>1352.8</v>
      </c>
      <c r="H135" s="136"/>
      <c r="I135" s="136"/>
      <c r="J135" s="136"/>
      <c r="K135" s="136"/>
      <c r="L135" s="136"/>
      <c r="M135" s="136"/>
    </row>
    <row r="136" spans="1:14" ht="19.5" customHeight="1" x14ac:dyDescent="0.2">
      <c r="A136" s="72" t="s">
        <v>76</v>
      </c>
      <c r="B136" s="86">
        <v>4</v>
      </c>
      <c r="C136" s="98">
        <v>10</v>
      </c>
      <c r="D136" s="99">
        <v>4000000000</v>
      </c>
      <c r="E136" s="97"/>
      <c r="F136" s="88">
        <f>F137</f>
        <v>1352.8</v>
      </c>
      <c r="H136" s="136"/>
      <c r="I136" s="136"/>
      <c r="J136" s="136"/>
      <c r="K136" s="136"/>
      <c r="L136" s="136"/>
      <c r="M136" s="136"/>
    </row>
    <row r="137" spans="1:14" ht="44.25" customHeight="1" x14ac:dyDescent="0.2">
      <c r="A137" s="72" t="s">
        <v>75</v>
      </c>
      <c r="B137" s="86">
        <v>4</v>
      </c>
      <c r="C137" s="98">
        <v>10</v>
      </c>
      <c r="D137" s="99">
        <v>4010000000</v>
      </c>
      <c r="E137" s="100"/>
      <c r="F137" s="88">
        <f>F138</f>
        <v>1352.8</v>
      </c>
      <c r="H137" s="136"/>
      <c r="I137" s="136"/>
      <c r="J137" s="136"/>
      <c r="K137" s="136"/>
      <c r="L137" s="136"/>
      <c r="M137" s="136"/>
    </row>
    <row r="138" spans="1:14" ht="29.25" customHeight="1" x14ac:dyDescent="0.2">
      <c r="A138" s="72" t="s">
        <v>86</v>
      </c>
      <c r="B138" s="86">
        <v>4</v>
      </c>
      <c r="C138" s="98">
        <v>10</v>
      </c>
      <c r="D138" s="99">
        <v>4010002400</v>
      </c>
      <c r="E138" s="100"/>
      <c r="F138" s="88">
        <f>F139</f>
        <v>1352.8</v>
      </c>
      <c r="H138" s="136"/>
      <c r="I138" s="136"/>
      <c r="J138" s="136"/>
      <c r="K138" s="136"/>
      <c r="L138" s="136"/>
      <c r="M138" s="136"/>
    </row>
    <row r="139" spans="1:14" ht="38.25" customHeight="1" x14ac:dyDescent="0.2">
      <c r="A139" s="72" t="s">
        <v>116</v>
      </c>
      <c r="B139" s="86">
        <v>4</v>
      </c>
      <c r="C139" s="98">
        <v>10</v>
      </c>
      <c r="D139" s="99">
        <v>4010002400</v>
      </c>
      <c r="E139" s="100">
        <v>200</v>
      </c>
      <c r="F139" s="88">
        <f>F140</f>
        <v>1352.8</v>
      </c>
      <c r="H139" s="136"/>
      <c r="I139" s="136"/>
      <c r="J139" s="136"/>
      <c r="K139" s="136"/>
      <c r="L139" s="136"/>
      <c r="M139" s="136"/>
    </row>
    <row r="140" spans="1:14" ht="41.25" customHeight="1" x14ac:dyDescent="0.2">
      <c r="A140" s="72" t="s">
        <v>96</v>
      </c>
      <c r="B140" s="86">
        <v>4</v>
      </c>
      <c r="C140" s="98">
        <v>10</v>
      </c>
      <c r="D140" s="99">
        <v>4010002400</v>
      </c>
      <c r="E140" s="100">
        <v>240</v>
      </c>
      <c r="F140" s="88">
        <v>1352.8</v>
      </c>
      <c r="H140" s="136"/>
      <c r="I140" s="136"/>
      <c r="J140" s="136"/>
      <c r="K140" s="136"/>
      <c r="L140" s="136"/>
      <c r="M140" s="136"/>
    </row>
    <row r="141" spans="1:14" ht="24.75" customHeight="1" x14ac:dyDescent="0.2">
      <c r="A141" s="93" t="s">
        <v>17</v>
      </c>
      <c r="B141" s="94">
        <v>4</v>
      </c>
      <c r="C141" s="95">
        <v>12</v>
      </c>
      <c r="D141" s="96"/>
      <c r="E141" s="97"/>
      <c r="F141" s="90">
        <f>F148+F142+F145</f>
        <v>342.29999999999995</v>
      </c>
      <c r="H141" s="136"/>
      <c r="I141" s="136"/>
      <c r="J141" s="136"/>
      <c r="K141" s="136"/>
      <c r="L141" s="136"/>
      <c r="M141" s="136"/>
    </row>
    <row r="142" spans="1:14" ht="24.75" customHeight="1" x14ac:dyDescent="0.2">
      <c r="A142" s="65" t="s">
        <v>195</v>
      </c>
      <c r="B142" s="86">
        <v>4</v>
      </c>
      <c r="C142" s="98">
        <v>12</v>
      </c>
      <c r="D142" s="99">
        <v>4030082761</v>
      </c>
      <c r="E142" s="100"/>
      <c r="F142" s="88">
        <f>F143</f>
        <v>143.9</v>
      </c>
      <c r="H142" s="136"/>
      <c r="I142" s="136"/>
      <c r="J142" s="136"/>
      <c r="K142" s="136"/>
      <c r="L142" s="136"/>
      <c r="M142" s="136"/>
    </row>
    <row r="143" spans="1:14" ht="44.25" customHeight="1" x14ac:dyDescent="0.2">
      <c r="A143" s="72" t="s">
        <v>116</v>
      </c>
      <c r="B143" s="86">
        <v>4</v>
      </c>
      <c r="C143" s="98">
        <v>12</v>
      </c>
      <c r="D143" s="99">
        <v>4030082761</v>
      </c>
      <c r="E143" s="100">
        <v>200</v>
      </c>
      <c r="F143" s="88">
        <f>F144</f>
        <v>143.9</v>
      </c>
      <c r="H143" s="136"/>
      <c r="I143" s="136"/>
      <c r="J143" s="136"/>
      <c r="K143" s="136"/>
      <c r="L143" s="136"/>
      <c r="M143" s="136"/>
    </row>
    <row r="144" spans="1:14" ht="36" customHeight="1" x14ac:dyDescent="0.2">
      <c r="A144" s="72" t="s">
        <v>96</v>
      </c>
      <c r="B144" s="86">
        <v>4</v>
      </c>
      <c r="C144" s="98">
        <v>12</v>
      </c>
      <c r="D144" s="99">
        <v>4030082761</v>
      </c>
      <c r="E144" s="100">
        <v>240</v>
      </c>
      <c r="F144" s="88">
        <v>143.9</v>
      </c>
      <c r="H144" s="136"/>
      <c r="I144" s="136"/>
      <c r="J144" s="136"/>
      <c r="K144" s="136"/>
      <c r="L144" s="136"/>
      <c r="M144" s="136"/>
    </row>
    <row r="145" spans="1:13" ht="43.5" customHeight="1" x14ac:dyDescent="0.2">
      <c r="A145" s="72" t="s">
        <v>196</v>
      </c>
      <c r="B145" s="86">
        <v>4</v>
      </c>
      <c r="C145" s="98">
        <v>12</v>
      </c>
      <c r="D145" s="99" t="s">
        <v>197</v>
      </c>
      <c r="E145" s="100"/>
      <c r="F145" s="88">
        <f>F146</f>
        <v>10.9</v>
      </c>
      <c r="H145" s="136"/>
      <c r="I145" s="136"/>
      <c r="J145" s="136"/>
      <c r="K145" s="136"/>
      <c r="L145" s="136"/>
      <c r="M145" s="136"/>
    </row>
    <row r="146" spans="1:13" ht="35.25" customHeight="1" x14ac:dyDescent="0.2">
      <c r="A146" s="72" t="s">
        <v>116</v>
      </c>
      <c r="B146" s="86">
        <v>4</v>
      </c>
      <c r="C146" s="98">
        <v>12</v>
      </c>
      <c r="D146" s="99" t="s">
        <v>197</v>
      </c>
      <c r="E146" s="100">
        <v>200</v>
      </c>
      <c r="F146" s="88">
        <f>F147</f>
        <v>10.9</v>
      </c>
      <c r="H146" s="136"/>
      <c r="I146" s="136"/>
      <c r="J146" s="136"/>
      <c r="K146" s="136"/>
      <c r="L146" s="136"/>
      <c r="M146" s="136"/>
    </row>
    <row r="147" spans="1:13" ht="34.5" customHeight="1" x14ac:dyDescent="0.2">
      <c r="A147" s="72" t="s">
        <v>96</v>
      </c>
      <c r="B147" s="86">
        <v>4</v>
      </c>
      <c r="C147" s="98">
        <v>12</v>
      </c>
      <c r="D147" s="99" t="s">
        <v>197</v>
      </c>
      <c r="E147" s="100">
        <v>240</v>
      </c>
      <c r="F147" s="88">
        <v>10.9</v>
      </c>
      <c r="H147" s="136"/>
      <c r="I147" s="136"/>
      <c r="J147" s="136"/>
      <c r="K147" s="136"/>
      <c r="L147" s="136"/>
      <c r="M147" s="136"/>
    </row>
    <row r="148" spans="1:13" ht="21" customHeight="1" x14ac:dyDescent="0.2">
      <c r="A148" s="72" t="s">
        <v>76</v>
      </c>
      <c r="B148" s="86">
        <v>4</v>
      </c>
      <c r="C148" s="98">
        <v>12</v>
      </c>
      <c r="D148" s="99">
        <v>4000000000</v>
      </c>
      <c r="E148" s="97"/>
      <c r="F148" s="88">
        <f>F149+F153</f>
        <v>187.5</v>
      </c>
      <c r="H148" s="136"/>
      <c r="I148" s="136"/>
      <c r="J148" s="136"/>
      <c r="K148" s="136"/>
      <c r="L148" s="136"/>
      <c r="M148" s="136"/>
    </row>
    <row r="149" spans="1:13" ht="25.5" x14ac:dyDescent="0.2">
      <c r="A149" s="72" t="s">
        <v>64</v>
      </c>
      <c r="B149" s="86">
        <v>4</v>
      </c>
      <c r="C149" s="98">
        <v>12</v>
      </c>
      <c r="D149" s="99">
        <v>4030000000</v>
      </c>
      <c r="E149" s="97"/>
      <c r="F149" s="88">
        <f>F150</f>
        <v>130.9</v>
      </c>
      <c r="H149" s="136"/>
      <c r="I149" s="136"/>
      <c r="J149" s="136"/>
      <c r="K149" s="136"/>
      <c r="L149" s="136"/>
      <c r="M149" s="136"/>
    </row>
    <row r="150" spans="1:13" ht="15.75" customHeight="1" x14ac:dyDescent="0.2">
      <c r="A150" s="72" t="s">
        <v>135</v>
      </c>
      <c r="B150" s="86">
        <v>4</v>
      </c>
      <c r="C150" s="98">
        <v>12</v>
      </c>
      <c r="D150" s="99">
        <v>4030089182</v>
      </c>
      <c r="E150" s="97"/>
      <c r="F150" s="88">
        <f>F152</f>
        <v>130.9</v>
      </c>
      <c r="H150" s="136"/>
      <c r="I150" s="136"/>
      <c r="J150" s="136"/>
      <c r="K150" s="136"/>
      <c r="L150" s="136"/>
      <c r="M150" s="136"/>
    </row>
    <row r="151" spans="1:13" ht="42.75" customHeight="1" x14ac:dyDescent="0.2">
      <c r="A151" s="65" t="s">
        <v>116</v>
      </c>
      <c r="B151" s="86">
        <v>4</v>
      </c>
      <c r="C151" s="98">
        <v>12</v>
      </c>
      <c r="D151" s="99">
        <v>4030089182</v>
      </c>
      <c r="E151" s="100">
        <v>200</v>
      </c>
      <c r="F151" s="88">
        <f>F152</f>
        <v>130.9</v>
      </c>
      <c r="H151" s="136"/>
      <c r="I151" s="136"/>
      <c r="J151" s="136"/>
      <c r="K151" s="136"/>
      <c r="L151" s="136"/>
      <c r="M151" s="136"/>
    </row>
    <row r="152" spans="1:13" ht="40.5" customHeight="1" x14ac:dyDescent="0.2">
      <c r="A152" s="65" t="s">
        <v>96</v>
      </c>
      <c r="B152" s="86">
        <v>4</v>
      </c>
      <c r="C152" s="98">
        <v>12</v>
      </c>
      <c r="D152" s="99">
        <v>4030089182</v>
      </c>
      <c r="E152" s="100">
        <v>240</v>
      </c>
      <c r="F152" s="88">
        <v>130.9</v>
      </c>
      <c r="H152" s="136"/>
      <c r="I152" s="136"/>
      <c r="J152" s="136"/>
      <c r="K152" s="136"/>
      <c r="L152" s="136"/>
      <c r="M152" s="136"/>
    </row>
    <row r="153" spans="1:13" ht="40.5" customHeight="1" x14ac:dyDescent="0.2">
      <c r="A153" s="65" t="s">
        <v>116</v>
      </c>
      <c r="B153" s="86">
        <v>4</v>
      </c>
      <c r="C153" s="98">
        <v>12</v>
      </c>
      <c r="D153" s="100">
        <v>4030099990</v>
      </c>
      <c r="E153" s="100">
        <v>200</v>
      </c>
      <c r="F153" s="88">
        <f>F154</f>
        <v>56.6</v>
      </c>
      <c r="H153" s="136"/>
      <c r="I153" s="136"/>
      <c r="J153" s="136"/>
      <c r="K153" s="136"/>
      <c r="L153" s="136"/>
      <c r="M153" s="136"/>
    </row>
    <row r="154" spans="1:13" ht="40.5" customHeight="1" x14ac:dyDescent="0.2">
      <c r="A154" s="65" t="s">
        <v>96</v>
      </c>
      <c r="B154" s="86">
        <v>4</v>
      </c>
      <c r="C154" s="98">
        <v>12</v>
      </c>
      <c r="D154" s="100">
        <v>4030099990</v>
      </c>
      <c r="E154" s="100">
        <v>240</v>
      </c>
      <c r="F154" s="88">
        <v>56.6</v>
      </c>
      <c r="H154" s="136"/>
      <c r="I154" s="136"/>
      <c r="J154" s="136"/>
      <c r="K154" s="136"/>
      <c r="L154" s="136"/>
      <c r="M154" s="136"/>
    </row>
    <row r="155" spans="1:13" ht="18" customHeight="1" x14ac:dyDescent="0.2">
      <c r="A155" s="93" t="s">
        <v>65</v>
      </c>
      <c r="B155" s="94">
        <v>5</v>
      </c>
      <c r="C155" s="95"/>
      <c r="D155" s="97"/>
      <c r="E155" s="97"/>
      <c r="F155" s="90">
        <f>F156+F162+F171</f>
        <v>57445.2</v>
      </c>
      <c r="H155" s="136"/>
      <c r="I155" s="136"/>
      <c r="J155" s="136"/>
      <c r="K155" s="136"/>
      <c r="L155" s="136"/>
      <c r="M155" s="136"/>
    </row>
    <row r="156" spans="1:13" ht="18.75" customHeight="1" x14ac:dyDescent="0.2">
      <c r="A156" s="93" t="s">
        <v>39</v>
      </c>
      <c r="B156" s="94">
        <v>5</v>
      </c>
      <c r="C156" s="95">
        <v>1</v>
      </c>
      <c r="D156" s="97"/>
      <c r="E156" s="97"/>
      <c r="F156" s="90">
        <f>F157</f>
        <v>1269.7</v>
      </c>
      <c r="H156" s="136"/>
      <c r="I156" s="136"/>
      <c r="J156" s="136"/>
      <c r="K156" s="136"/>
      <c r="L156" s="136"/>
      <c r="M156" s="136"/>
    </row>
    <row r="157" spans="1:13" ht="16.5" customHeight="1" x14ac:dyDescent="0.2">
      <c r="A157" s="72" t="s">
        <v>76</v>
      </c>
      <c r="B157" s="86">
        <v>5</v>
      </c>
      <c r="C157" s="98">
        <v>1</v>
      </c>
      <c r="D157" s="100">
        <v>4000000000</v>
      </c>
      <c r="E157" s="100"/>
      <c r="F157" s="88">
        <f>F158</f>
        <v>1269.7</v>
      </c>
      <c r="H157" s="136"/>
      <c r="I157" s="136"/>
      <c r="J157" s="136"/>
      <c r="K157" s="136"/>
      <c r="L157" s="136"/>
      <c r="M157" s="136"/>
    </row>
    <row r="158" spans="1:13" ht="25.5" x14ac:dyDescent="0.2">
      <c r="A158" s="65" t="s">
        <v>87</v>
      </c>
      <c r="B158" s="86">
        <v>5</v>
      </c>
      <c r="C158" s="98">
        <v>1</v>
      </c>
      <c r="D158" s="100">
        <v>4060000000</v>
      </c>
      <c r="E158" s="100"/>
      <c r="F158" s="88">
        <f>F159</f>
        <v>1269.7</v>
      </c>
      <c r="H158" s="136"/>
      <c r="I158" s="136"/>
      <c r="J158" s="136"/>
      <c r="K158" s="136"/>
      <c r="L158" s="136"/>
      <c r="M158" s="136"/>
    </row>
    <row r="159" spans="1:13" ht="15.75" customHeight="1" x14ac:dyDescent="0.2">
      <c r="A159" s="65" t="s">
        <v>83</v>
      </c>
      <c r="B159" s="86">
        <v>5</v>
      </c>
      <c r="C159" s="98">
        <v>1</v>
      </c>
      <c r="D159" s="100">
        <v>4060099990</v>
      </c>
      <c r="E159" s="97"/>
      <c r="F159" s="88">
        <f>F160</f>
        <v>1269.7</v>
      </c>
      <c r="H159" s="136"/>
      <c r="I159" s="136"/>
      <c r="J159" s="136"/>
      <c r="K159" s="136"/>
      <c r="L159" s="136"/>
      <c r="M159" s="136"/>
    </row>
    <row r="160" spans="1:13" ht="40.5" customHeight="1" x14ac:dyDescent="0.2">
      <c r="A160" s="65" t="s">
        <v>116</v>
      </c>
      <c r="B160" s="86">
        <v>5</v>
      </c>
      <c r="C160" s="98">
        <v>1</v>
      </c>
      <c r="D160" s="100">
        <v>4060099990</v>
      </c>
      <c r="E160" s="100">
        <v>200</v>
      </c>
      <c r="F160" s="88">
        <f>F161</f>
        <v>1269.7</v>
      </c>
      <c r="H160" s="136"/>
      <c r="I160" s="136"/>
      <c r="J160" s="136"/>
      <c r="K160" s="136"/>
      <c r="L160" s="136"/>
      <c r="M160" s="136"/>
    </row>
    <row r="161" spans="1:13" ht="40.5" customHeight="1" x14ac:dyDescent="0.2">
      <c r="A161" s="65" t="s">
        <v>96</v>
      </c>
      <c r="B161" s="86">
        <v>5</v>
      </c>
      <c r="C161" s="98">
        <v>1</v>
      </c>
      <c r="D161" s="100">
        <v>4060099990</v>
      </c>
      <c r="E161" s="100">
        <v>240</v>
      </c>
      <c r="F161" s="88">
        <v>1269.7</v>
      </c>
      <c r="H161" s="136"/>
      <c r="I161" s="136"/>
      <c r="J161" s="136"/>
      <c r="K161" s="136"/>
      <c r="L161" s="136"/>
      <c r="M161" s="136"/>
    </row>
    <row r="162" spans="1:13" ht="22.5" customHeight="1" x14ac:dyDescent="0.2">
      <c r="A162" s="103" t="s">
        <v>22</v>
      </c>
      <c r="B162" s="94">
        <v>5</v>
      </c>
      <c r="C162" s="95">
        <v>2</v>
      </c>
      <c r="D162" s="97"/>
      <c r="E162" s="97"/>
      <c r="F162" s="90">
        <f>F163</f>
        <v>18776</v>
      </c>
      <c r="H162" s="136"/>
      <c r="I162" s="136"/>
      <c r="J162" s="136"/>
      <c r="K162" s="136"/>
      <c r="L162" s="136"/>
      <c r="M162" s="136"/>
    </row>
    <row r="163" spans="1:13" ht="19.5" customHeight="1" x14ac:dyDescent="0.2">
      <c r="A163" s="72" t="s">
        <v>76</v>
      </c>
      <c r="B163" s="86">
        <v>5</v>
      </c>
      <c r="C163" s="98">
        <v>2</v>
      </c>
      <c r="D163" s="100">
        <v>4000000000</v>
      </c>
      <c r="E163" s="100"/>
      <c r="F163" s="88">
        <f>F164</f>
        <v>18776</v>
      </c>
      <c r="H163" s="136"/>
      <c r="I163" s="136"/>
      <c r="J163" s="136"/>
      <c r="K163" s="136"/>
      <c r="L163" s="136"/>
      <c r="M163" s="136"/>
    </row>
    <row r="164" spans="1:13" ht="25.5" x14ac:dyDescent="0.2">
      <c r="A164" s="65" t="s">
        <v>94</v>
      </c>
      <c r="B164" s="86">
        <v>5</v>
      </c>
      <c r="C164" s="98">
        <v>2</v>
      </c>
      <c r="D164" s="100">
        <v>4060000000</v>
      </c>
      <c r="E164" s="100"/>
      <c r="F164" s="88">
        <f>F165+F169</f>
        <v>18776</v>
      </c>
      <c r="H164" s="136"/>
      <c r="I164" s="136"/>
      <c r="J164" s="136"/>
      <c r="K164" s="136"/>
      <c r="L164" s="136"/>
      <c r="M164" s="136"/>
    </row>
    <row r="165" spans="1:13" ht="15.75" customHeight="1" x14ac:dyDescent="0.2">
      <c r="A165" s="65" t="s">
        <v>148</v>
      </c>
      <c r="B165" s="86">
        <v>5</v>
      </c>
      <c r="C165" s="98">
        <v>2</v>
      </c>
      <c r="D165" s="100">
        <v>4060061100</v>
      </c>
      <c r="E165" s="100"/>
      <c r="F165" s="88">
        <f>F166</f>
        <v>14314</v>
      </c>
      <c r="H165" s="136"/>
      <c r="I165" s="136"/>
      <c r="J165" s="136"/>
      <c r="K165" s="136"/>
      <c r="L165" s="136"/>
      <c r="M165" s="136"/>
    </row>
    <row r="166" spans="1:13" ht="18.75" customHeight="1" x14ac:dyDescent="0.2">
      <c r="A166" s="77" t="s">
        <v>56</v>
      </c>
      <c r="B166" s="86">
        <v>5</v>
      </c>
      <c r="C166" s="98">
        <v>2</v>
      </c>
      <c r="D166" s="100">
        <v>4060061100</v>
      </c>
      <c r="E166" s="100">
        <v>800</v>
      </c>
      <c r="F166" s="88">
        <f>F167</f>
        <v>14314</v>
      </c>
      <c r="H166" s="136"/>
      <c r="I166" s="136"/>
      <c r="J166" s="136"/>
      <c r="K166" s="136"/>
      <c r="L166" s="136"/>
      <c r="M166" s="136"/>
    </row>
    <row r="167" spans="1:13" ht="66.75" customHeight="1" x14ac:dyDescent="0.2">
      <c r="A167" s="87" t="s">
        <v>123</v>
      </c>
      <c r="B167" s="86">
        <v>5</v>
      </c>
      <c r="C167" s="98">
        <v>2</v>
      </c>
      <c r="D167" s="100">
        <v>4060061100</v>
      </c>
      <c r="E167" s="100">
        <v>810</v>
      </c>
      <c r="F167" s="88">
        <f>F168</f>
        <v>14314</v>
      </c>
      <c r="H167" s="136"/>
      <c r="I167" s="136"/>
      <c r="J167" s="136"/>
      <c r="K167" s="136"/>
      <c r="L167" s="136"/>
      <c r="M167" s="136"/>
    </row>
    <row r="168" spans="1:13" ht="70.5" customHeight="1" x14ac:dyDescent="0.2">
      <c r="A168" s="72" t="s">
        <v>124</v>
      </c>
      <c r="B168" s="86">
        <v>5</v>
      </c>
      <c r="C168" s="98">
        <v>2</v>
      </c>
      <c r="D168" s="100">
        <v>4060061100</v>
      </c>
      <c r="E168" s="100">
        <v>811</v>
      </c>
      <c r="F168" s="88">
        <v>14314</v>
      </c>
      <c r="H168" s="136"/>
      <c r="I168" s="136"/>
      <c r="J168" s="136"/>
      <c r="K168" s="136"/>
      <c r="L168" s="136"/>
      <c r="M168" s="136"/>
    </row>
    <row r="169" spans="1:13" ht="39" customHeight="1" x14ac:dyDescent="0.2">
      <c r="A169" s="65" t="s">
        <v>198</v>
      </c>
      <c r="B169" s="86">
        <v>5</v>
      </c>
      <c r="C169" s="98">
        <v>2</v>
      </c>
      <c r="D169" s="100">
        <v>4060089103</v>
      </c>
      <c r="E169" s="100"/>
      <c r="F169" s="88">
        <v>4462</v>
      </c>
      <c r="H169" s="136"/>
      <c r="I169" s="136"/>
      <c r="J169" s="136"/>
      <c r="K169" s="136"/>
      <c r="L169" s="136"/>
      <c r="M169" s="136"/>
    </row>
    <row r="170" spans="1:13" ht="63.75" customHeight="1" x14ac:dyDescent="0.2">
      <c r="A170" s="72" t="s">
        <v>124</v>
      </c>
      <c r="B170" s="86">
        <v>5</v>
      </c>
      <c r="C170" s="98">
        <v>2</v>
      </c>
      <c r="D170" s="100">
        <v>4060089103</v>
      </c>
      <c r="E170" s="100">
        <v>811</v>
      </c>
      <c r="F170" s="88">
        <v>4462</v>
      </c>
      <c r="H170" s="136"/>
      <c r="I170" s="136"/>
      <c r="J170" s="136"/>
      <c r="K170" s="136"/>
      <c r="L170" s="136"/>
      <c r="M170" s="136"/>
    </row>
    <row r="171" spans="1:13" ht="18" customHeight="1" x14ac:dyDescent="0.2">
      <c r="A171" s="93" t="s">
        <v>38</v>
      </c>
      <c r="B171" s="94">
        <v>5</v>
      </c>
      <c r="C171" s="95">
        <v>3</v>
      </c>
      <c r="D171" s="97"/>
      <c r="E171" s="97"/>
      <c r="F171" s="90">
        <f>F172</f>
        <v>37399.5</v>
      </c>
      <c r="H171" s="136"/>
      <c r="I171" s="136"/>
      <c r="J171" s="136"/>
      <c r="K171" s="136"/>
      <c r="L171" s="136"/>
      <c r="M171" s="136"/>
    </row>
    <row r="172" spans="1:13" ht="18" customHeight="1" x14ac:dyDescent="0.2">
      <c r="A172" s="65" t="s">
        <v>63</v>
      </c>
      <c r="B172" s="86">
        <v>5</v>
      </c>
      <c r="C172" s="98">
        <v>3</v>
      </c>
      <c r="D172" s="100">
        <v>4000000000</v>
      </c>
      <c r="E172" s="100"/>
      <c r="F172" s="88">
        <f>F173</f>
        <v>37399.5</v>
      </c>
      <c r="H172" s="136"/>
      <c r="I172" s="136"/>
      <c r="J172" s="136"/>
      <c r="K172" s="136"/>
      <c r="L172" s="136"/>
      <c r="M172" s="136"/>
    </row>
    <row r="173" spans="1:13" ht="25.5" x14ac:dyDescent="0.2">
      <c r="A173" s="65" t="s">
        <v>93</v>
      </c>
      <c r="B173" s="86">
        <v>5</v>
      </c>
      <c r="C173" s="98">
        <v>3</v>
      </c>
      <c r="D173" s="100">
        <v>4060000000</v>
      </c>
      <c r="E173" s="100"/>
      <c r="F173" s="88">
        <f>F183+F177+F180+F174</f>
        <v>37399.5</v>
      </c>
      <c r="H173" s="136"/>
      <c r="I173" s="136"/>
      <c r="J173" s="136"/>
      <c r="K173" s="136"/>
      <c r="L173" s="136"/>
      <c r="M173" s="136"/>
    </row>
    <row r="174" spans="1:13" ht="39.75" customHeight="1" x14ac:dyDescent="0.2">
      <c r="A174" s="65" t="s">
        <v>210</v>
      </c>
      <c r="B174" s="86">
        <v>5</v>
      </c>
      <c r="C174" s="98">
        <v>3</v>
      </c>
      <c r="D174" s="100">
        <v>4060085160</v>
      </c>
      <c r="E174" s="100"/>
      <c r="F174" s="88">
        <f>F175</f>
        <v>2140.1</v>
      </c>
      <c r="H174" s="136"/>
      <c r="I174" s="136"/>
      <c r="J174" s="136"/>
      <c r="K174" s="136"/>
      <c r="L174" s="136"/>
      <c r="M174" s="136"/>
    </row>
    <row r="175" spans="1:13" ht="38.25" x14ac:dyDescent="0.2">
      <c r="A175" s="65" t="s">
        <v>116</v>
      </c>
      <c r="B175" s="86">
        <v>5</v>
      </c>
      <c r="C175" s="98">
        <v>3</v>
      </c>
      <c r="D175" s="100">
        <v>4060085160</v>
      </c>
      <c r="E175" s="100">
        <v>200</v>
      </c>
      <c r="F175" s="88">
        <f>F176</f>
        <v>2140.1</v>
      </c>
      <c r="H175" s="136"/>
      <c r="I175" s="136"/>
      <c r="J175" s="136"/>
      <c r="K175" s="136"/>
      <c r="L175" s="136"/>
      <c r="M175" s="136"/>
    </row>
    <row r="176" spans="1:13" ht="38.25" x14ac:dyDescent="0.2">
      <c r="A176" s="65" t="s">
        <v>96</v>
      </c>
      <c r="B176" s="86">
        <v>5</v>
      </c>
      <c r="C176" s="98">
        <v>3</v>
      </c>
      <c r="D176" s="100">
        <v>4060085160</v>
      </c>
      <c r="E176" s="100">
        <v>240</v>
      </c>
      <c r="F176" s="88">
        <v>2140.1</v>
      </c>
      <c r="H176" s="136"/>
      <c r="I176" s="136"/>
      <c r="J176" s="136"/>
      <c r="K176" s="136"/>
      <c r="L176" s="136"/>
      <c r="M176" s="136"/>
    </row>
    <row r="177" spans="1:15" ht="25.5" x14ac:dyDescent="0.2">
      <c r="A177" s="65" t="s">
        <v>168</v>
      </c>
      <c r="B177" s="86">
        <v>5</v>
      </c>
      <c r="C177" s="98">
        <v>3</v>
      </c>
      <c r="D177" s="100">
        <v>4060089106</v>
      </c>
      <c r="E177" s="100"/>
      <c r="F177" s="88">
        <f>F178</f>
        <v>3556.9</v>
      </c>
      <c r="H177" s="136"/>
      <c r="I177" s="136"/>
      <c r="J177" s="136"/>
      <c r="K177" s="136"/>
      <c r="L177" s="136"/>
      <c r="M177" s="136"/>
    </row>
    <row r="178" spans="1:15" ht="39.75" customHeight="1" x14ac:dyDescent="0.2">
      <c r="A178" s="65" t="s">
        <v>116</v>
      </c>
      <c r="B178" s="86">
        <v>5</v>
      </c>
      <c r="C178" s="98">
        <v>3</v>
      </c>
      <c r="D178" s="100">
        <v>4060089106</v>
      </c>
      <c r="E178" s="100">
        <v>200</v>
      </c>
      <c r="F178" s="88">
        <f>F179</f>
        <v>3556.9</v>
      </c>
      <c r="H178" s="136"/>
      <c r="I178" s="136"/>
      <c r="J178" s="136"/>
      <c r="K178" s="136"/>
      <c r="L178" s="136"/>
      <c r="M178" s="136"/>
    </row>
    <row r="179" spans="1:15" ht="36" customHeight="1" x14ac:dyDescent="0.2">
      <c r="A179" s="65" t="s">
        <v>96</v>
      </c>
      <c r="B179" s="86">
        <v>5</v>
      </c>
      <c r="C179" s="98">
        <v>3</v>
      </c>
      <c r="D179" s="100">
        <v>4060089106</v>
      </c>
      <c r="E179" s="100">
        <v>240</v>
      </c>
      <c r="F179" s="88">
        <v>3556.9</v>
      </c>
      <c r="H179" s="136"/>
      <c r="I179" s="136"/>
      <c r="J179" s="136"/>
      <c r="K179" s="136"/>
      <c r="L179" s="136"/>
      <c r="M179" s="136"/>
    </row>
    <row r="180" spans="1:15" ht="27.75" customHeight="1" x14ac:dyDescent="0.2">
      <c r="A180" s="65" t="s">
        <v>186</v>
      </c>
      <c r="B180" s="86">
        <v>5</v>
      </c>
      <c r="C180" s="98">
        <v>3</v>
      </c>
      <c r="D180" s="100">
        <v>4060089108</v>
      </c>
      <c r="E180" s="100"/>
      <c r="F180" s="88">
        <f>F181</f>
        <v>2458.1</v>
      </c>
      <c r="H180" s="136"/>
      <c r="I180" s="136"/>
      <c r="J180" s="136"/>
      <c r="K180" s="136"/>
      <c r="L180" s="136"/>
      <c r="M180" s="136"/>
    </row>
    <row r="181" spans="1:15" ht="36" customHeight="1" x14ac:dyDescent="0.2">
      <c r="A181" s="65" t="s">
        <v>116</v>
      </c>
      <c r="B181" s="86">
        <v>5</v>
      </c>
      <c r="C181" s="98">
        <v>3</v>
      </c>
      <c r="D181" s="100">
        <v>4060089108</v>
      </c>
      <c r="E181" s="100">
        <v>200</v>
      </c>
      <c r="F181" s="88">
        <f>F182</f>
        <v>2458.1</v>
      </c>
      <c r="H181" s="136"/>
      <c r="I181" s="136"/>
      <c r="J181" s="136"/>
      <c r="K181" s="136"/>
      <c r="L181" s="136"/>
      <c r="M181" s="136"/>
    </row>
    <row r="182" spans="1:15" ht="36" customHeight="1" x14ac:dyDescent="0.2">
      <c r="A182" s="65" t="s">
        <v>96</v>
      </c>
      <c r="B182" s="86">
        <v>5</v>
      </c>
      <c r="C182" s="98">
        <v>3</v>
      </c>
      <c r="D182" s="100">
        <v>4060089108</v>
      </c>
      <c r="E182" s="100">
        <v>240</v>
      </c>
      <c r="F182" s="88">
        <v>2458.1</v>
      </c>
      <c r="H182" s="136"/>
      <c r="I182" s="136"/>
      <c r="J182" s="136"/>
      <c r="K182" s="136"/>
      <c r="L182" s="136"/>
      <c r="M182" s="136"/>
      <c r="N182" s="135"/>
    </row>
    <row r="183" spans="1:15" ht="21" customHeight="1" x14ac:dyDescent="0.2">
      <c r="A183" s="65" t="s">
        <v>88</v>
      </c>
      <c r="B183" s="86">
        <v>5</v>
      </c>
      <c r="C183" s="98">
        <v>3</v>
      </c>
      <c r="D183" s="100">
        <v>4060099990</v>
      </c>
      <c r="E183" s="100"/>
      <c r="F183" s="88">
        <f>F184</f>
        <v>29244.400000000001</v>
      </c>
      <c r="H183" s="136"/>
      <c r="I183" s="136"/>
      <c r="J183" s="136"/>
      <c r="K183" s="136"/>
      <c r="L183" s="136"/>
      <c r="M183" s="136"/>
    </row>
    <row r="184" spans="1:15" ht="43.5" customHeight="1" x14ac:dyDescent="0.2">
      <c r="A184" s="65" t="s">
        <v>116</v>
      </c>
      <c r="B184" s="86">
        <v>5</v>
      </c>
      <c r="C184" s="98">
        <v>3</v>
      </c>
      <c r="D184" s="100">
        <v>4060099990</v>
      </c>
      <c r="E184" s="100">
        <v>200</v>
      </c>
      <c r="F184" s="88">
        <f>F185</f>
        <v>29244.400000000001</v>
      </c>
      <c r="H184" s="136"/>
      <c r="I184" s="136"/>
      <c r="J184" s="136"/>
      <c r="K184" s="136"/>
      <c r="L184" s="136"/>
      <c r="M184" s="136"/>
    </row>
    <row r="185" spans="1:15" ht="37.5" customHeight="1" x14ac:dyDescent="0.2">
      <c r="A185" s="65" t="s">
        <v>96</v>
      </c>
      <c r="B185" s="86">
        <v>5</v>
      </c>
      <c r="C185" s="98">
        <v>3</v>
      </c>
      <c r="D185" s="100">
        <v>4060099990</v>
      </c>
      <c r="E185" s="100">
        <v>240</v>
      </c>
      <c r="F185" s="88">
        <v>29244.400000000001</v>
      </c>
      <c r="G185" s="79"/>
      <c r="H185" s="136"/>
      <c r="I185" s="136"/>
      <c r="J185" s="136"/>
      <c r="K185" s="136"/>
      <c r="L185" s="136"/>
      <c r="M185" s="136"/>
      <c r="N185" s="135"/>
      <c r="O185" s="136"/>
    </row>
    <row r="186" spans="1:15" ht="18.75" customHeight="1" x14ac:dyDescent="0.2">
      <c r="A186" s="93" t="s">
        <v>203</v>
      </c>
      <c r="B186" s="94">
        <v>6</v>
      </c>
      <c r="C186" s="95"/>
      <c r="D186" s="97"/>
      <c r="E186" s="97"/>
      <c r="F186" s="90">
        <f>F187</f>
        <v>584.79999999999995</v>
      </c>
      <c r="H186" s="136"/>
      <c r="I186" s="136"/>
      <c r="J186" s="136"/>
      <c r="K186" s="136"/>
      <c r="L186" s="136"/>
      <c r="M186" s="136"/>
      <c r="N186" s="135"/>
      <c r="O186" s="136"/>
    </row>
    <row r="187" spans="1:15" ht="30.75" customHeight="1" x14ac:dyDescent="0.2">
      <c r="A187" s="65" t="s">
        <v>204</v>
      </c>
      <c r="B187" s="86">
        <v>6</v>
      </c>
      <c r="C187" s="98">
        <v>5</v>
      </c>
      <c r="D187" s="100"/>
      <c r="E187" s="100"/>
      <c r="F187" s="88">
        <f>F188+F191</f>
        <v>584.79999999999995</v>
      </c>
      <c r="H187" s="136"/>
      <c r="I187" s="136"/>
      <c r="J187" s="136"/>
      <c r="K187" s="136"/>
      <c r="L187" s="136"/>
      <c r="M187" s="136"/>
      <c r="N187" s="135"/>
      <c r="O187" s="136"/>
    </row>
    <row r="188" spans="1:15" ht="24" customHeight="1" x14ac:dyDescent="0.2">
      <c r="A188" s="65" t="s">
        <v>205</v>
      </c>
      <c r="B188" s="86">
        <v>6</v>
      </c>
      <c r="C188" s="98">
        <v>5</v>
      </c>
      <c r="D188" s="100">
        <v>4060089061</v>
      </c>
      <c r="E188" s="100"/>
      <c r="F188" s="88">
        <v>550</v>
      </c>
      <c r="H188" s="136"/>
      <c r="I188" s="136"/>
      <c r="J188" s="136"/>
      <c r="K188" s="136"/>
      <c r="L188" s="136"/>
      <c r="M188" s="136"/>
      <c r="N188" s="135"/>
      <c r="O188" s="136"/>
    </row>
    <row r="189" spans="1:15" ht="37.5" customHeight="1" x14ac:dyDescent="0.2">
      <c r="A189" s="65" t="s">
        <v>116</v>
      </c>
      <c r="B189" s="86">
        <v>6</v>
      </c>
      <c r="C189" s="98">
        <v>5</v>
      </c>
      <c r="D189" s="100">
        <v>4060089061</v>
      </c>
      <c r="E189" s="100">
        <v>200</v>
      </c>
      <c r="F189" s="88">
        <v>550</v>
      </c>
      <c r="H189" s="136"/>
      <c r="I189" s="136"/>
      <c r="J189" s="136"/>
      <c r="K189" s="136"/>
      <c r="L189" s="136"/>
      <c r="M189" s="136"/>
      <c r="N189" s="135"/>
      <c r="O189" s="136"/>
    </row>
    <row r="190" spans="1:15" ht="37.5" customHeight="1" x14ac:dyDescent="0.2">
      <c r="A190" s="65" t="s">
        <v>96</v>
      </c>
      <c r="B190" s="86">
        <v>6</v>
      </c>
      <c r="C190" s="98">
        <v>5</v>
      </c>
      <c r="D190" s="100">
        <v>4060089061</v>
      </c>
      <c r="E190" s="100">
        <v>240</v>
      </c>
      <c r="F190" s="88">
        <v>550</v>
      </c>
      <c r="H190" s="136"/>
      <c r="I190" s="136"/>
      <c r="J190" s="136"/>
      <c r="K190" s="136"/>
      <c r="L190" s="136"/>
      <c r="M190" s="136"/>
      <c r="N190" s="135"/>
      <c r="O190" s="136"/>
    </row>
    <row r="191" spans="1:15" ht="18" customHeight="1" x14ac:dyDescent="0.2">
      <c r="A191" s="65" t="s">
        <v>88</v>
      </c>
      <c r="B191" s="86">
        <v>6</v>
      </c>
      <c r="C191" s="98">
        <v>5</v>
      </c>
      <c r="D191" s="100">
        <v>4060099990</v>
      </c>
      <c r="E191" s="100"/>
      <c r="F191" s="88">
        <f>F192</f>
        <v>34.799999999999997</v>
      </c>
      <c r="H191" s="136"/>
      <c r="I191" s="136"/>
      <c r="J191" s="136"/>
      <c r="K191" s="136"/>
      <c r="L191" s="136"/>
      <c r="M191" s="136"/>
      <c r="N191" s="135"/>
      <c r="O191" s="136"/>
    </row>
    <row r="192" spans="1:15" ht="37.5" customHeight="1" x14ac:dyDescent="0.2">
      <c r="A192" s="65" t="s">
        <v>116</v>
      </c>
      <c r="B192" s="86">
        <v>6</v>
      </c>
      <c r="C192" s="98">
        <v>5</v>
      </c>
      <c r="D192" s="100">
        <v>4060099990</v>
      </c>
      <c r="E192" s="100">
        <v>200</v>
      </c>
      <c r="F192" s="88">
        <f>F193</f>
        <v>34.799999999999997</v>
      </c>
      <c r="H192" s="136"/>
      <c r="I192" s="136"/>
      <c r="J192" s="136"/>
      <c r="K192" s="136"/>
      <c r="L192" s="136"/>
      <c r="M192" s="136"/>
      <c r="N192" s="135"/>
      <c r="O192" s="136"/>
    </row>
    <row r="193" spans="1:15" ht="37.5" customHeight="1" x14ac:dyDescent="0.2">
      <c r="A193" s="65" t="s">
        <v>96</v>
      </c>
      <c r="B193" s="86">
        <v>6</v>
      </c>
      <c r="C193" s="98">
        <v>5</v>
      </c>
      <c r="D193" s="100">
        <v>4060099990</v>
      </c>
      <c r="E193" s="100">
        <v>240</v>
      </c>
      <c r="F193" s="88">
        <v>34.799999999999997</v>
      </c>
      <c r="H193" s="136"/>
      <c r="I193" s="136"/>
      <c r="J193" s="136"/>
      <c r="K193" s="136"/>
      <c r="L193" s="136"/>
      <c r="M193" s="136"/>
      <c r="N193" s="135"/>
      <c r="O193" s="136"/>
    </row>
    <row r="194" spans="1:15" ht="20.25" customHeight="1" x14ac:dyDescent="0.2">
      <c r="A194" s="103" t="s">
        <v>114</v>
      </c>
      <c r="B194" s="94">
        <v>8</v>
      </c>
      <c r="C194" s="98"/>
      <c r="D194" s="100"/>
      <c r="E194" s="100"/>
      <c r="F194" s="90">
        <f>F195+F218</f>
        <v>16035.2</v>
      </c>
      <c r="H194" s="136"/>
      <c r="I194" s="136"/>
      <c r="J194" s="136"/>
      <c r="K194" s="136"/>
      <c r="L194" s="136"/>
      <c r="M194" s="136"/>
    </row>
    <row r="195" spans="1:15" ht="18" customHeight="1" x14ac:dyDescent="0.2">
      <c r="A195" s="103" t="s">
        <v>23</v>
      </c>
      <c r="B195" s="129">
        <v>8</v>
      </c>
      <c r="C195" s="130">
        <v>1</v>
      </c>
      <c r="D195" s="131"/>
      <c r="E195" s="97"/>
      <c r="F195" s="90">
        <f>F196</f>
        <v>15290.2</v>
      </c>
      <c r="H195" s="136"/>
      <c r="I195" s="136"/>
      <c r="J195" s="136"/>
      <c r="K195" s="136"/>
      <c r="L195" s="136"/>
      <c r="M195" s="136"/>
    </row>
    <row r="196" spans="1:15" ht="16.5" customHeight="1" x14ac:dyDescent="0.2">
      <c r="A196" s="72" t="s">
        <v>76</v>
      </c>
      <c r="B196" s="104">
        <v>8</v>
      </c>
      <c r="C196" s="105">
        <v>1</v>
      </c>
      <c r="D196" s="61" t="s">
        <v>129</v>
      </c>
      <c r="E196" s="100"/>
      <c r="F196" s="88">
        <f>F197</f>
        <v>15290.2</v>
      </c>
      <c r="H196" s="136"/>
      <c r="I196" s="136"/>
      <c r="J196" s="136"/>
      <c r="K196" s="136"/>
      <c r="L196" s="136"/>
      <c r="M196" s="136"/>
    </row>
    <row r="197" spans="1:15" ht="25.5" x14ac:dyDescent="0.2">
      <c r="A197" s="65" t="s">
        <v>89</v>
      </c>
      <c r="B197" s="104">
        <v>8</v>
      </c>
      <c r="C197" s="105">
        <v>1</v>
      </c>
      <c r="D197" s="100">
        <v>4070000000</v>
      </c>
      <c r="E197" s="100"/>
      <c r="F197" s="88">
        <f>F198+F205+F207+F211+F209+F214+F216+F201+F203</f>
        <v>15290.2</v>
      </c>
      <c r="H197" s="136"/>
      <c r="I197" s="136"/>
      <c r="J197" s="136"/>
      <c r="K197" s="136"/>
      <c r="L197" s="136"/>
      <c r="M197" s="136"/>
    </row>
    <row r="198" spans="1:15" ht="42" customHeight="1" x14ac:dyDescent="0.2">
      <c r="A198" s="65" t="s">
        <v>90</v>
      </c>
      <c r="B198" s="86">
        <v>8</v>
      </c>
      <c r="C198" s="98">
        <v>1</v>
      </c>
      <c r="D198" s="100">
        <v>4070000590</v>
      </c>
      <c r="E198" s="100"/>
      <c r="F198" s="88">
        <f>F199</f>
        <v>14604.7</v>
      </c>
      <c r="H198" s="136"/>
      <c r="I198" s="138"/>
      <c r="J198" s="136"/>
      <c r="K198" s="136"/>
      <c r="L198" s="136"/>
      <c r="M198" s="136"/>
    </row>
    <row r="199" spans="1:15" ht="39" customHeight="1" x14ac:dyDescent="0.2">
      <c r="A199" s="65" t="s">
        <v>121</v>
      </c>
      <c r="B199" s="86">
        <v>8</v>
      </c>
      <c r="C199" s="98">
        <v>1</v>
      </c>
      <c r="D199" s="100">
        <v>4070000590</v>
      </c>
      <c r="E199" s="100">
        <v>600</v>
      </c>
      <c r="F199" s="88">
        <f>F200</f>
        <v>14604.7</v>
      </c>
      <c r="G199" s="57"/>
      <c r="H199" s="136"/>
      <c r="I199" s="138"/>
      <c r="J199" s="136"/>
      <c r="K199" s="136"/>
      <c r="L199" s="136"/>
      <c r="M199" s="136"/>
    </row>
    <row r="200" spans="1:15" ht="64.5" customHeight="1" x14ac:dyDescent="0.2">
      <c r="A200" s="65" t="s">
        <v>122</v>
      </c>
      <c r="B200" s="86">
        <v>8</v>
      </c>
      <c r="C200" s="98">
        <v>1</v>
      </c>
      <c r="D200" s="100">
        <v>4070000590</v>
      </c>
      <c r="E200" s="100">
        <v>611</v>
      </c>
      <c r="F200" s="88">
        <v>14604.7</v>
      </c>
      <c r="H200" s="159"/>
      <c r="I200" s="136"/>
      <c r="J200" s="136"/>
      <c r="K200" s="136"/>
      <c r="L200" s="136"/>
      <c r="M200" s="136"/>
      <c r="N200" s="135"/>
    </row>
    <row r="201" spans="1:15" ht="29.25" customHeight="1" x14ac:dyDescent="0.2">
      <c r="A201" s="65" t="s">
        <v>215</v>
      </c>
      <c r="B201" s="86">
        <v>8</v>
      </c>
      <c r="C201" s="98">
        <v>1</v>
      </c>
      <c r="D201" s="100">
        <v>4070000700</v>
      </c>
      <c r="E201" s="100"/>
      <c r="F201" s="88">
        <f>F202</f>
        <v>150</v>
      </c>
      <c r="H201" s="159"/>
      <c r="I201" s="136"/>
      <c r="J201" s="136"/>
      <c r="K201" s="136"/>
      <c r="L201" s="136"/>
      <c r="M201" s="136"/>
      <c r="N201" s="135"/>
    </row>
    <row r="202" spans="1:15" ht="24.75" customHeight="1" x14ac:dyDescent="0.2">
      <c r="A202" s="65" t="s">
        <v>202</v>
      </c>
      <c r="B202" s="86">
        <v>8</v>
      </c>
      <c r="C202" s="98">
        <v>1</v>
      </c>
      <c r="D202" s="100">
        <v>4070000700</v>
      </c>
      <c r="E202" s="100">
        <v>612</v>
      </c>
      <c r="F202" s="88">
        <v>150</v>
      </c>
      <c r="H202" s="159"/>
      <c r="I202" s="136"/>
      <c r="J202" s="136"/>
      <c r="K202" s="136"/>
      <c r="L202" s="136"/>
      <c r="M202" s="136"/>
      <c r="N202" s="135"/>
    </row>
    <row r="203" spans="1:15" ht="42" customHeight="1" x14ac:dyDescent="0.2">
      <c r="A203" s="65" t="s">
        <v>219</v>
      </c>
      <c r="B203" s="86">
        <v>8</v>
      </c>
      <c r="C203" s="98">
        <v>1</v>
      </c>
      <c r="D203" s="100">
        <v>4070089033</v>
      </c>
      <c r="E203" s="100"/>
      <c r="F203" s="88">
        <f>F204</f>
        <v>50</v>
      </c>
      <c r="H203" s="159"/>
      <c r="I203" s="136"/>
      <c r="J203" s="136"/>
      <c r="K203" s="136"/>
      <c r="L203" s="136"/>
      <c r="M203" s="136"/>
      <c r="N203" s="135"/>
    </row>
    <row r="204" spans="1:15" ht="24.75" customHeight="1" x14ac:dyDescent="0.2">
      <c r="A204" s="65" t="s">
        <v>202</v>
      </c>
      <c r="B204" s="86">
        <v>8</v>
      </c>
      <c r="C204" s="98">
        <v>1</v>
      </c>
      <c r="D204" s="100">
        <v>4070089033</v>
      </c>
      <c r="E204" s="100">
        <v>612</v>
      </c>
      <c r="F204" s="88">
        <v>50</v>
      </c>
      <c r="H204" s="159"/>
      <c r="I204" s="136"/>
      <c r="J204" s="136"/>
      <c r="K204" s="136"/>
      <c r="L204" s="136"/>
      <c r="M204" s="136"/>
      <c r="N204" s="135"/>
    </row>
    <row r="205" spans="1:15" ht="42" customHeight="1" x14ac:dyDescent="0.2">
      <c r="A205" s="74" t="s">
        <v>136</v>
      </c>
      <c r="B205" s="104">
        <v>8</v>
      </c>
      <c r="C205" s="105">
        <v>1</v>
      </c>
      <c r="D205" s="100">
        <v>4070082520</v>
      </c>
      <c r="E205" s="62"/>
      <c r="F205" s="88">
        <v>26.5</v>
      </c>
      <c r="H205" s="136"/>
      <c r="I205" s="136"/>
      <c r="J205" s="136"/>
      <c r="K205" s="136"/>
      <c r="L205" s="136"/>
      <c r="M205" s="136"/>
      <c r="N205" s="135"/>
    </row>
    <row r="206" spans="1:15" ht="66.75" customHeight="1" x14ac:dyDescent="0.2">
      <c r="A206" s="65" t="s">
        <v>122</v>
      </c>
      <c r="B206" s="104">
        <v>8</v>
      </c>
      <c r="C206" s="105">
        <v>1</v>
      </c>
      <c r="D206" s="100">
        <v>4070082520</v>
      </c>
      <c r="E206" s="101">
        <v>611</v>
      </c>
      <c r="F206" s="88">
        <v>26.5</v>
      </c>
      <c r="H206" s="136"/>
      <c r="I206" s="136"/>
      <c r="J206" s="136"/>
      <c r="K206" s="136"/>
      <c r="L206" s="136"/>
      <c r="M206" s="136"/>
      <c r="N206" s="135"/>
    </row>
    <row r="207" spans="1:15" ht="48" customHeight="1" x14ac:dyDescent="0.2">
      <c r="A207" s="74" t="s">
        <v>136</v>
      </c>
      <c r="B207" s="104">
        <v>8</v>
      </c>
      <c r="C207" s="105">
        <v>1</v>
      </c>
      <c r="D207" s="100" t="s">
        <v>199</v>
      </c>
      <c r="E207" s="76"/>
      <c r="F207" s="88">
        <v>4.7</v>
      </c>
      <c r="H207" s="136"/>
      <c r="I207" s="136"/>
      <c r="J207" s="136"/>
      <c r="K207" s="136"/>
      <c r="L207" s="136"/>
      <c r="M207" s="136"/>
      <c r="N207" s="135"/>
    </row>
    <row r="208" spans="1:15" ht="70.5" customHeight="1" x14ac:dyDescent="0.2">
      <c r="A208" s="65" t="s">
        <v>122</v>
      </c>
      <c r="B208" s="104">
        <v>8</v>
      </c>
      <c r="C208" s="105">
        <v>1</v>
      </c>
      <c r="D208" s="100" t="s">
        <v>199</v>
      </c>
      <c r="E208" s="101">
        <v>611</v>
      </c>
      <c r="F208" s="88">
        <v>4.7</v>
      </c>
      <c r="H208" s="136"/>
      <c r="I208" s="136"/>
      <c r="J208" s="136"/>
      <c r="K208" s="136"/>
      <c r="L208" s="136"/>
      <c r="M208" s="136"/>
      <c r="N208" s="135"/>
    </row>
    <row r="209" spans="1:14" ht="54" customHeight="1" x14ac:dyDescent="0.2">
      <c r="A209" s="65" t="s">
        <v>211</v>
      </c>
      <c r="B209" s="104">
        <v>8</v>
      </c>
      <c r="C209" s="105">
        <v>1</v>
      </c>
      <c r="D209" s="100">
        <v>4070089212</v>
      </c>
      <c r="E209" s="101"/>
      <c r="F209" s="88">
        <v>10</v>
      </c>
      <c r="H209" s="136"/>
      <c r="I209" s="136"/>
      <c r="J209" s="136"/>
      <c r="K209" s="136"/>
      <c r="L209" s="136"/>
      <c r="M209" s="136"/>
      <c r="N209" s="135"/>
    </row>
    <row r="210" spans="1:14" ht="29.25" customHeight="1" x14ac:dyDescent="0.2">
      <c r="A210" s="65" t="s">
        <v>202</v>
      </c>
      <c r="B210" s="104">
        <v>8</v>
      </c>
      <c r="C210" s="105">
        <v>1</v>
      </c>
      <c r="D210" s="100">
        <v>4070089212</v>
      </c>
      <c r="E210" s="101">
        <v>612</v>
      </c>
      <c r="F210" s="88">
        <v>10</v>
      </c>
      <c r="H210" s="136"/>
      <c r="I210" s="136"/>
      <c r="J210" s="136"/>
      <c r="K210" s="136"/>
      <c r="L210" s="136"/>
      <c r="M210" s="136"/>
      <c r="N210" s="135"/>
    </row>
    <row r="211" spans="1:14" ht="31.5" customHeight="1" x14ac:dyDescent="0.2">
      <c r="A211" s="65" t="s">
        <v>91</v>
      </c>
      <c r="B211" s="86">
        <v>8</v>
      </c>
      <c r="C211" s="98">
        <v>1</v>
      </c>
      <c r="D211" s="100">
        <v>4070020700</v>
      </c>
      <c r="E211" s="100"/>
      <c r="F211" s="88">
        <f>F212</f>
        <v>100</v>
      </c>
      <c r="H211" s="136"/>
      <c r="I211" s="136"/>
      <c r="J211" s="136"/>
      <c r="K211" s="136"/>
      <c r="L211" s="136"/>
      <c r="M211" s="136"/>
    </row>
    <row r="212" spans="1:14" ht="39" customHeight="1" x14ac:dyDescent="0.2">
      <c r="A212" s="65" t="s">
        <v>116</v>
      </c>
      <c r="B212" s="86">
        <v>8</v>
      </c>
      <c r="C212" s="98">
        <v>1</v>
      </c>
      <c r="D212" s="100">
        <v>4070020700</v>
      </c>
      <c r="E212" s="100">
        <v>200</v>
      </c>
      <c r="F212" s="88">
        <f>F213</f>
        <v>100</v>
      </c>
      <c r="H212" s="136"/>
      <c r="I212" s="136"/>
      <c r="J212" s="136"/>
      <c r="K212" s="136"/>
      <c r="L212" s="136"/>
      <c r="M212" s="136"/>
    </row>
    <row r="213" spans="1:14" ht="44.25" customHeight="1" x14ac:dyDescent="0.2">
      <c r="A213" s="65" t="s">
        <v>96</v>
      </c>
      <c r="B213" s="86">
        <v>8</v>
      </c>
      <c r="C213" s="98">
        <v>1</v>
      </c>
      <c r="D213" s="100">
        <v>4070020700</v>
      </c>
      <c r="E213" s="100">
        <v>240</v>
      </c>
      <c r="F213" s="88">
        <v>100</v>
      </c>
      <c r="H213" s="136"/>
      <c r="I213" s="136"/>
      <c r="J213" s="136"/>
      <c r="K213" s="136"/>
      <c r="L213" s="136"/>
      <c r="M213" s="136"/>
    </row>
    <row r="214" spans="1:14" ht="28.5" customHeight="1" x14ac:dyDescent="0.2">
      <c r="A214" s="65" t="s">
        <v>216</v>
      </c>
      <c r="B214" s="86">
        <v>8</v>
      </c>
      <c r="C214" s="98">
        <v>1</v>
      </c>
      <c r="D214" s="100">
        <v>4070020700</v>
      </c>
      <c r="E214" s="100">
        <v>300</v>
      </c>
      <c r="F214" s="88">
        <f>F215</f>
        <v>124</v>
      </c>
      <c r="H214" s="136"/>
      <c r="I214" s="136"/>
      <c r="J214" s="136"/>
      <c r="K214" s="136"/>
      <c r="L214" s="136"/>
      <c r="M214" s="136"/>
    </row>
    <row r="215" spans="1:14" ht="18.75" customHeight="1" x14ac:dyDescent="0.2">
      <c r="A215" s="65" t="s">
        <v>217</v>
      </c>
      <c r="B215" s="86">
        <v>8</v>
      </c>
      <c r="C215" s="98">
        <v>1</v>
      </c>
      <c r="D215" s="100">
        <v>4070020700</v>
      </c>
      <c r="E215" s="100">
        <v>360</v>
      </c>
      <c r="F215" s="88">
        <v>124</v>
      </c>
      <c r="H215" s="136"/>
      <c r="I215" s="136"/>
      <c r="J215" s="136"/>
      <c r="K215" s="136"/>
      <c r="L215" s="136"/>
      <c r="M215" s="136"/>
    </row>
    <row r="216" spans="1:14" ht="44.25" customHeight="1" x14ac:dyDescent="0.2">
      <c r="A216" s="65" t="s">
        <v>121</v>
      </c>
      <c r="B216" s="86">
        <v>8</v>
      </c>
      <c r="C216" s="98">
        <v>1</v>
      </c>
      <c r="D216" s="100">
        <v>4070020700</v>
      </c>
      <c r="E216" s="100">
        <v>600</v>
      </c>
      <c r="F216" s="88">
        <f>F217</f>
        <v>220.3</v>
      </c>
      <c r="H216" s="136"/>
      <c r="I216" s="136"/>
      <c r="J216" s="136"/>
      <c r="K216" s="136"/>
      <c r="L216" s="136"/>
      <c r="M216" s="136"/>
    </row>
    <row r="217" spans="1:14" ht="44.25" customHeight="1" x14ac:dyDescent="0.2">
      <c r="A217" s="65" t="s">
        <v>201</v>
      </c>
      <c r="B217" s="86">
        <v>8</v>
      </c>
      <c r="C217" s="98">
        <v>1</v>
      </c>
      <c r="D217" s="100">
        <v>4070020700</v>
      </c>
      <c r="E217" s="100">
        <v>633</v>
      </c>
      <c r="F217" s="88">
        <v>220.3</v>
      </c>
      <c r="H217" s="136"/>
      <c r="I217" s="136"/>
      <c r="J217" s="136"/>
      <c r="K217" s="136"/>
      <c r="L217" s="136"/>
      <c r="M217" s="136"/>
    </row>
    <row r="218" spans="1:14" ht="26.25" customHeight="1" x14ac:dyDescent="0.2">
      <c r="A218" s="93" t="s">
        <v>159</v>
      </c>
      <c r="B218" s="95">
        <v>8</v>
      </c>
      <c r="C218" s="95">
        <v>4</v>
      </c>
      <c r="D218" s="97"/>
      <c r="E218" s="97"/>
      <c r="F218" s="90">
        <f>F219</f>
        <v>745</v>
      </c>
      <c r="H218" s="136"/>
      <c r="I218" s="136"/>
      <c r="J218" s="136"/>
      <c r="K218" s="136"/>
      <c r="L218" s="136"/>
      <c r="M218" s="136"/>
    </row>
    <row r="219" spans="1:14" ht="31.5" customHeight="1" x14ac:dyDescent="0.2">
      <c r="A219" s="65" t="s">
        <v>89</v>
      </c>
      <c r="B219" s="98">
        <v>8</v>
      </c>
      <c r="C219" s="98">
        <v>4</v>
      </c>
      <c r="D219" s="100">
        <v>4070000000</v>
      </c>
      <c r="E219" s="100"/>
      <c r="F219" s="88">
        <f>F220+F223</f>
        <v>745</v>
      </c>
      <c r="H219" s="136"/>
      <c r="I219" s="136"/>
      <c r="J219" s="136"/>
      <c r="K219" s="136"/>
      <c r="L219" s="136"/>
      <c r="M219" s="136"/>
    </row>
    <row r="220" spans="1:14" ht="41.25" customHeight="1" x14ac:dyDescent="0.2">
      <c r="A220" s="65" t="s">
        <v>209</v>
      </c>
      <c r="B220" s="98">
        <v>8</v>
      </c>
      <c r="C220" s="98">
        <v>4</v>
      </c>
      <c r="D220" s="100">
        <v>4070089031</v>
      </c>
      <c r="E220" s="100"/>
      <c r="F220" s="88">
        <f>F221</f>
        <v>730</v>
      </c>
      <c r="H220" s="136"/>
      <c r="I220" s="136"/>
      <c r="J220" s="136"/>
      <c r="K220" s="136"/>
      <c r="L220" s="136"/>
      <c r="M220" s="136"/>
    </row>
    <row r="221" spans="1:14" ht="39.75" customHeight="1" x14ac:dyDescent="0.2">
      <c r="A221" s="65" t="s">
        <v>121</v>
      </c>
      <c r="B221" s="98">
        <v>8</v>
      </c>
      <c r="C221" s="98">
        <v>4</v>
      </c>
      <c r="D221" s="100">
        <v>4070089031</v>
      </c>
      <c r="E221" s="100">
        <v>600</v>
      </c>
      <c r="F221" s="88">
        <f>F222</f>
        <v>730</v>
      </c>
      <c r="H221" s="136"/>
      <c r="I221" s="136"/>
      <c r="J221" s="136"/>
      <c r="K221" s="136"/>
      <c r="L221" s="136"/>
      <c r="M221" s="136"/>
    </row>
    <row r="222" spans="1:14" ht="38.25" customHeight="1" x14ac:dyDescent="0.2">
      <c r="A222" s="65" t="s">
        <v>201</v>
      </c>
      <c r="B222" s="98">
        <v>8</v>
      </c>
      <c r="C222" s="98">
        <v>4</v>
      </c>
      <c r="D222" s="100">
        <v>4070089031</v>
      </c>
      <c r="E222" s="100">
        <v>633</v>
      </c>
      <c r="F222" s="88">
        <v>730</v>
      </c>
      <c r="H222" s="136"/>
      <c r="I222" s="136"/>
      <c r="J222" s="136"/>
      <c r="K222" s="136"/>
      <c r="L222" s="136"/>
      <c r="M222" s="136"/>
    </row>
    <row r="223" spans="1:14" ht="30.75" customHeight="1" x14ac:dyDescent="0.2">
      <c r="A223" s="65" t="s">
        <v>200</v>
      </c>
      <c r="B223" s="98">
        <v>8</v>
      </c>
      <c r="C223" s="98">
        <v>4</v>
      </c>
      <c r="D223" s="100">
        <v>4070089032</v>
      </c>
      <c r="E223" s="100"/>
      <c r="F223" s="88">
        <v>15</v>
      </c>
      <c r="H223" s="136"/>
      <c r="I223" s="136"/>
      <c r="J223" s="136"/>
      <c r="K223" s="136"/>
      <c r="L223" s="136"/>
      <c r="M223" s="136"/>
    </row>
    <row r="224" spans="1:14" ht="27.75" customHeight="1" x14ac:dyDescent="0.2">
      <c r="A224" s="65" t="s">
        <v>202</v>
      </c>
      <c r="B224" s="98">
        <v>8</v>
      </c>
      <c r="C224" s="98">
        <v>4</v>
      </c>
      <c r="D224" s="100">
        <v>4070089032</v>
      </c>
      <c r="E224" s="100">
        <v>612</v>
      </c>
      <c r="F224" s="88">
        <v>15</v>
      </c>
      <c r="H224" s="136"/>
      <c r="I224" s="136"/>
      <c r="J224" s="136"/>
      <c r="K224" s="136"/>
      <c r="L224" s="136"/>
      <c r="M224" s="136"/>
    </row>
    <row r="225" spans="1:14" ht="18.75" customHeight="1" x14ac:dyDescent="0.2">
      <c r="A225" s="103" t="s">
        <v>29</v>
      </c>
      <c r="B225" s="94">
        <v>11</v>
      </c>
      <c r="C225" s="95"/>
      <c r="D225" s="106"/>
      <c r="E225" s="100"/>
      <c r="F225" s="90">
        <f>F226</f>
        <v>85.1</v>
      </c>
      <c r="H225" s="136"/>
      <c r="I225" s="136"/>
      <c r="J225" s="136"/>
      <c r="K225" s="136"/>
      <c r="L225" s="136"/>
      <c r="M225" s="136"/>
    </row>
    <row r="226" spans="1:14" ht="19.5" customHeight="1" x14ac:dyDescent="0.2">
      <c r="A226" s="46" t="s">
        <v>51</v>
      </c>
      <c r="B226" s="86">
        <v>11</v>
      </c>
      <c r="C226" s="98">
        <v>1</v>
      </c>
      <c r="D226" s="100"/>
      <c r="E226" s="100"/>
      <c r="F226" s="88">
        <f>F227</f>
        <v>85.1</v>
      </c>
      <c r="H226" s="136"/>
      <c r="I226" s="136"/>
      <c r="J226" s="136"/>
      <c r="K226" s="136"/>
      <c r="L226" s="136"/>
      <c r="M226" s="136"/>
    </row>
    <row r="227" spans="1:14" ht="28.5" customHeight="1" x14ac:dyDescent="0.2">
      <c r="A227" s="65" t="s">
        <v>117</v>
      </c>
      <c r="B227" s="86">
        <v>11</v>
      </c>
      <c r="C227" s="98">
        <v>1</v>
      </c>
      <c r="D227" s="100">
        <v>4100000000</v>
      </c>
      <c r="E227" s="100"/>
      <c r="F227" s="88">
        <f>F229</f>
        <v>85.1</v>
      </c>
      <c r="H227" s="136"/>
      <c r="I227" s="136"/>
      <c r="J227" s="136"/>
      <c r="K227" s="136"/>
      <c r="L227" s="136"/>
      <c r="M227" s="136"/>
    </row>
    <row r="228" spans="1:14" ht="40.5" customHeight="1" x14ac:dyDescent="0.2">
      <c r="A228" s="65" t="s">
        <v>118</v>
      </c>
      <c r="B228" s="86">
        <v>11</v>
      </c>
      <c r="C228" s="98">
        <v>1</v>
      </c>
      <c r="D228" s="100">
        <v>4100020800</v>
      </c>
      <c r="E228" s="100"/>
      <c r="F228" s="88">
        <f>F229</f>
        <v>85.1</v>
      </c>
      <c r="H228" s="136"/>
      <c r="I228" s="136"/>
      <c r="J228" s="136"/>
      <c r="K228" s="136"/>
      <c r="L228" s="136"/>
      <c r="M228" s="136"/>
    </row>
    <row r="229" spans="1:14" ht="38.25" customHeight="1" x14ac:dyDescent="0.2">
      <c r="A229" s="65" t="s">
        <v>116</v>
      </c>
      <c r="B229" s="86">
        <v>11</v>
      </c>
      <c r="C229" s="98">
        <v>1</v>
      </c>
      <c r="D229" s="100">
        <v>4100020800</v>
      </c>
      <c r="E229" s="100">
        <v>200</v>
      </c>
      <c r="F229" s="88">
        <f>F230</f>
        <v>85.1</v>
      </c>
      <c r="H229" s="136"/>
      <c r="I229" s="136"/>
      <c r="J229" s="136"/>
      <c r="K229" s="136"/>
      <c r="L229" s="136"/>
      <c r="M229" s="136"/>
    </row>
    <row r="230" spans="1:14" ht="42" customHeight="1" x14ac:dyDescent="0.2">
      <c r="A230" s="65" t="s">
        <v>96</v>
      </c>
      <c r="B230" s="86">
        <v>11</v>
      </c>
      <c r="C230" s="98">
        <v>1</v>
      </c>
      <c r="D230" s="100">
        <v>4100020800</v>
      </c>
      <c r="E230" s="100">
        <v>240</v>
      </c>
      <c r="F230" s="88">
        <v>85.1</v>
      </c>
      <c r="H230" s="136"/>
      <c r="I230" s="136"/>
      <c r="J230" s="136"/>
      <c r="K230" s="136"/>
      <c r="L230" s="136"/>
      <c r="M230" s="136"/>
    </row>
    <row r="231" spans="1:14" ht="18.75" customHeight="1" x14ac:dyDescent="0.2">
      <c r="A231" s="103" t="s">
        <v>67</v>
      </c>
      <c r="B231" s="89"/>
      <c r="C231" s="89"/>
      <c r="D231" s="89"/>
      <c r="E231" s="89"/>
      <c r="F231" s="91">
        <f>F16+F61+F73+F101+F155+F194+F225+F186</f>
        <v>139852.20000000001</v>
      </c>
      <c r="H231" s="136"/>
      <c r="I231" s="136"/>
      <c r="J231" s="136"/>
      <c r="K231" s="136"/>
      <c r="L231" s="136"/>
      <c r="M231" s="136"/>
      <c r="N231" s="135"/>
    </row>
    <row r="232" spans="1:14" ht="16.5" customHeight="1" x14ac:dyDescent="0.2"/>
    <row r="233" spans="1:14" hidden="1" x14ac:dyDescent="0.2">
      <c r="H233" s="53"/>
    </row>
    <row r="234" spans="1:14" hidden="1" x14ac:dyDescent="0.2"/>
    <row r="235" spans="1:14" ht="7.5" hidden="1" customHeight="1" x14ac:dyDescent="0.2"/>
    <row r="236" spans="1:14" hidden="1" x14ac:dyDescent="0.2"/>
    <row r="237" spans="1:14" hidden="1" x14ac:dyDescent="0.2"/>
    <row r="238" spans="1:14" hidden="1" x14ac:dyDescent="0.2"/>
    <row r="239" spans="1:14" hidden="1" x14ac:dyDescent="0.2"/>
    <row r="240" spans="1:14" x14ac:dyDescent="0.2">
      <c r="J240" s="135"/>
    </row>
    <row r="241" spans="10:10" x14ac:dyDescent="0.2">
      <c r="J241" s="135"/>
    </row>
    <row r="242" spans="10:10" x14ac:dyDescent="0.2">
      <c r="J242" s="135"/>
    </row>
  </sheetData>
  <mergeCells count="12">
    <mergeCell ref="E1:F1"/>
    <mergeCell ref="B2:F2"/>
    <mergeCell ref="D3:F3"/>
    <mergeCell ref="C4:F4"/>
    <mergeCell ref="A12:F12"/>
    <mergeCell ref="A11:F11"/>
    <mergeCell ref="E5:F5"/>
    <mergeCell ref="B6:F6"/>
    <mergeCell ref="D7:F7"/>
    <mergeCell ref="C8:F8"/>
    <mergeCell ref="A9:F9"/>
    <mergeCell ref="A10:F10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/>
  <dimension ref="A1:G70"/>
  <sheetViews>
    <sheetView workbookViewId="0">
      <selection activeCell="A4" sqref="A4:D4"/>
    </sheetView>
  </sheetViews>
  <sheetFormatPr defaultColWidth="8" defaultRowHeight="12.75" x14ac:dyDescent="0.2"/>
  <cols>
    <col min="1" max="1" width="53.42578125" style="1" customWidth="1"/>
    <col min="2" max="2" width="7.42578125" style="1" customWidth="1"/>
    <col min="3" max="3" width="9.85546875" style="1" customWidth="1"/>
    <col min="4" max="4" width="14.42578125" style="1" customWidth="1"/>
    <col min="5" max="5" width="8.140625" style="1" customWidth="1"/>
    <col min="6" max="16384" width="8" style="1"/>
  </cols>
  <sheetData>
    <row r="1" spans="1:7" x14ac:dyDescent="0.2">
      <c r="A1" s="180" t="s">
        <v>182</v>
      </c>
      <c r="B1" s="180"/>
      <c r="C1" s="180"/>
      <c r="D1" s="180"/>
    </row>
    <row r="2" spans="1:7" x14ac:dyDescent="0.2">
      <c r="A2" s="180" t="s">
        <v>48</v>
      </c>
      <c r="B2" s="180"/>
      <c r="C2" s="180"/>
      <c r="D2" s="180"/>
    </row>
    <row r="3" spans="1:7" x14ac:dyDescent="0.2">
      <c r="A3" s="180" t="s">
        <v>59</v>
      </c>
      <c r="B3" s="180"/>
      <c r="C3" s="180"/>
      <c r="D3" s="180"/>
    </row>
    <row r="4" spans="1:7" x14ac:dyDescent="0.2">
      <c r="A4" s="180" t="s">
        <v>224</v>
      </c>
      <c r="B4" s="180"/>
      <c r="C4" s="180"/>
      <c r="D4" s="180"/>
    </row>
    <row r="5" spans="1:7" ht="12.75" customHeight="1" x14ac:dyDescent="0.2">
      <c r="A5" s="180" t="s">
        <v>167</v>
      </c>
      <c r="B5" s="180"/>
      <c r="C5" s="180"/>
      <c r="D5" s="180"/>
      <c r="E5"/>
      <c r="F5"/>
      <c r="G5"/>
    </row>
    <row r="6" spans="1:7" ht="12.75" customHeight="1" x14ac:dyDescent="0.2">
      <c r="A6" s="180" t="s">
        <v>48</v>
      </c>
      <c r="B6" s="180"/>
      <c r="C6" s="180"/>
      <c r="D6" s="180"/>
      <c r="E6" s="41"/>
    </row>
    <row r="7" spans="1:7" ht="12.75" customHeight="1" x14ac:dyDescent="0.2">
      <c r="A7" s="180" t="s">
        <v>59</v>
      </c>
      <c r="B7" s="180"/>
      <c r="C7" s="180"/>
      <c r="D7" s="180"/>
      <c r="E7" s="41"/>
    </row>
    <row r="8" spans="1:7" ht="13.5" customHeight="1" x14ac:dyDescent="0.2">
      <c r="A8" s="180" t="s">
        <v>181</v>
      </c>
      <c r="B8" s="180"/>
      <c r="C8" s="180"/>
      <c r="D8" s="180"/>
      <c r="E8" s="41"/>
    </row>
    <row r="9" spans="1:7" s="3" customFormat="1" ht="37.5" customHeight="1" x14ac:dyDescent="0.25">
      <c r="A9" s="178" t="s">
        <v>120</v>
      </c>
      <c r="B9" s="178"/>
      <c r="C9" s="178"/>
      <c r="D9" s="178"/>
      <c r="E9" s="2"/>
    </row>
    <row r="10" spans="1:7" s="3" customFormat="1" ht="15.75" customHeight="1" x14ac:dyDescent="0.25">
      <c r="A10" s="178" t="s">
        <v>165</v>
      </c>
      <c r="B10" s="178"/>
      <c r="C10" s="178"/>
      <c r="D10" s="179"/>
      <c r="E10" s="2"/>
    </row>
    <row r="11" spans="1:7" ht="12.75" customHeight="1" x14ac:dyDescent="0.2">
      <c r="A11" s="4"/>
      <c r="B11" s="5"/>
      <c r="C11" s="5"/>
      <c r="D11" s="6" t="s">
        <v>126</v>
      </c>
      <c r="E11" s="7"/>
    </row>
    <row r="12" spans="1:7" ht="28.5" customHeight="1" x14ac:dyDescent="0.2">
      <c r="A12" s="9" t="s">
        <v>0</v>
      </c>
      <c r="B12" s="8" t="s">
        <v>1</v>
      </c>
      <c r="C12" s="8" t="s">
        <v>2</v>
      </c>
      <c r="D12" s="8" t="s">
        <v>3</v>
      </c>
      <c r="E12" s="7" t="s">
        <v>4</v>
      </c>
    </row>
    <row r="13" spans="1:7" ht="13.5" customHeight="1" x14ac:dyDescent="0.2">
      <c r="A13" s="9">
        <v>1</v>
      </c>
      <c r="B13" s="8">
        <v>2</v>
      </c>
      <c r="C13" s="8">
        <v>3</v>
      </c>
      <c r="D13" s="9">
        <v>4</v>
      </c>
      <c r="E13" s="7"/>
    </row>
    <row r="14" spans="1:7" s="11" customFormat="1" ht="15" customHeight="1" x14ac:dyDescent="0.2">
      <c r="A14" s="139" t="s">
        <v>5</v>
      </c>
      <c r="B14" s="140">
        <v>1</v>
      </c>
      <c r="C14" s="140" t="s">
        <v>4</v>
      </c>
      <c r="D14" s="141">
        <f>D15+D16+D21+D22</f>
        <v>39073.200000000004</v>
      </c>
      <c r="E14" s="10" t="s">
        <v>4</v>
      </c>
    </row>
    <row r="15" spans="1:7" ht="32.25" customHeight="1" x14ac:dyDescent="0.25">
      <c r="A15" s="80" t="s">
        <v>6</v>
      </c>
      <c r="B15" s="142">
        <v>1</v>
      </c>
      <c r="C15" s="142">
        <v>2</v>
      </c>
      <c r="D15" s="143">
        <v>8570.7000000000007</v>
      </c>
      <c r="E15" s="12" t="s">
        <v>4</v>
      </c>
    </row>
    <row r="16" spans="1:7" ht="58.5" customHeight="1" x14ac:dyDescent="0.25">
      <c r="A16" s="80" t="s">
        <v>8</v>
      </c>
      <c r="B16" s="142">
        <v>1</v>
      </c>
      <c r="C16" s="142">
        <v>4</v>
      </c>
      <c r="D16" s="145">
        <v>24677.7</v>
      </c>
      <c r="E16" s="12" t="s">
        <v>4</v>
      </c>
    </row>
    <row r="17" spans="1:6" ht="0.75" hidden="1" customHeight="1" x14ac:dyDescent="0.25">
      <c r="A17" s="80" t="s">
        <v>9</v>
      </c>
      <c r="B17" s="142">
        <v>1</v>
      </c>
      <c r="C17" s="142">
        <v>5</v>
      </c>
      <c r="D17" s="144"/>
      <c r="E17" s="12" t="s">
        <v>4</v>
      </c>
    </row>
    <row r="18" spans="1:6" ht="47.25" hidden="1" customHeight="1" x14ac:dyDescent="0.25">
      <c r="A18" s="80" t="s">
        <v>10</v>
      </c>
      <c r="B18" s="142">
        <v>1</v>
      </c>
      <c r="C18" s="142">
        <v>6</v>
      </c>
      <c r="D18" s="144"/>
      <c r="E18" s="12" t="s">
        <v>4</v>
      </c>
    </row>
    <row r="19" spans="1:6" ht="15.75" hidden="1" customHeight="1" x14ac:dyDescent="0.25">
      <c r="A19" s="80" t="s">
        <v>11</v>
      </c>
      <c r="B19" s="142">
        <v>1</v>
      </c>
      <c r="C19" s="142">
        <v>7</v>
      </c>
      <c r="D19" s="144"/>
      <c r="E19" s="12" t="s">
        <v>4</v>
      </c>
    </row>
    <row r="20" spans="1:6" ht="33" hidden="1" customHeight="1" x14ac:dyDescent="0.25">
      <c r="A20" s="80" t="s">
        <v>12</v>
      </c>
      <c r="B20" s="142">
        <v>1</v>
      </c>
      <c r="C20" s="142">
        <v>11</v>
      </c>
      <c r="D20" s="144"/>
      <c r="E20" s="12" t="s">
        <v>4</v>
      </c>
    </row>
    <row r="21" spans="1:6" ht="15" x14ac:dyDescent="0.25">
      <c r="A21" s="80" t="s">
        <v>13</v>
      </c>
      <c r="B21" s="142">
        <v>1</v>
      </c>
      <c r="C21" s="142">
        <v>11</v>
      </c>
      <c r="D21" s="144">
        <v>134</v>
      </c>
      <c r="E21" s="12" t="s">
        <v>4</v>
      </c>
    </row>
    <row r="22" spans="1:6" ht="16.5" customHeight="1" x14ac:dyDescent="0.25">
      <c r="A22" s="80" t="s">
        <v>14</v>
      </c>
      <c r="B22" s="142">
        <v>1</v>
      </c>
      <c r="C22" s="142">
        <v>13</v>
      </c>
      <c r="D22" s="143">
        <v>5690.8</v>
      </c>
      <c r="E22" s="12" t="s">
        <v>4</v>
      </c>
    </row>
    <row r="23" spans="1:6" ht="15.75" hidden="1" customHeight="1" x14ac:dyDescent="0.25">
      <c r="A23" s="146"/>
      <c r="B23" s="142">
        <v>1</v>
      </c>
      <c r="C23" s="142">
        <v>14</v>
      </c>
      <c r="D23" s="144"/>
      <c r="E23" s="12"/>
    </row>
    <row r="24" spans="1:6" ht="15.75" customHeight="1" x14ac:dyDescent="0.2">
      <c r="A24" s="147" t="s">
        <v>45</v>
      </c>
      <c r="B24" s="148">
        <v>2</v>
      </c>
      <c r="C24" s="148"/>
      <c r="D24" s="149">
        <f>D25</f>
        <v>523.20000000000005</v>
      </c>
      <c r="E24" s="12"/>
    </row>
    <row r="25" spans="1:6" ht="15" x14ac:dyDescent="0.25">
      <c r="A25" s="146" t="s">
        <v>66</v>
      </c>
      <c r="B25" s="142">
        <v>2</v>
      </c>
      <c r="C25" s="142">
        <v>3</v>
      </c>
      <c r="D25" s="144">
        <v>523.20000000000005</v>
      </c>
      <c r="E25" s="12"/>
    </row>
    <row r="26" spans="1:6" ht="15.75" hidden="1" customHeight="1" x14ac:dyDescent="0.25">
      <c r="A26" s="146"/>
      <c r="B26" s="142"/>
      <c r="C26" s="142"/>
      <c r="D26" s="144"/>
      <c r="E26" s="12"/>
    </row>
    <row r="27" spans="1:6" s="11" customFormat="1" ht="30.75" customHeight="1" x14ac:dyDescent="0.2">
      <c r="A27" s="150" t="s">
        <v>15</v>
      </c>
      <c r="B27" s="151">
        <v>3</v>
      </c>
      <c r="C27" s="151" t="s">
        <v>4</v>
      </c>
      <c r="D27" s="141">
        <f>D29+D31+D30</f>
        <v>827.30000000000007</v>
      </c>
      <c r="E27" s="10" t="s">
        <v>4</v>
      </c>
    </row>
    <row r="28" spans="1:6" ht="0.75" hidden="1" customHeight="1" x14ac:dyDescent="0.25">
      <c r="A28" s="146" t="s">
        <v>16</v>
      </c>
      <c r="B28" s="142">
        <v>3</v>
      </c>
      <c r="C28" s="142">
        <v>2</v>
      </c>
      <c r="D28" s="144"/>
      <c r="E28" s="12" t="s">
        <v>4</v>
      </c>
    </row>
    <row r="29" spans="1:6" ht="16.5" customHeight="1" x14ac:dyDescent="0.25">
      <c r="A29" s="146" t="s">
        <v>62</v>
      </c>
      <c r="B29" s="142">
        <v>3</v>
      </c>
      <c r="C29" s="142">
        <v>4</v>
      </c>
      <c r="D29" s="144">
        <v>319.8</v>
      </c>
      <c r="E29" s="12" t="s">
        <v>4</v>
      </c>
    </row>
    <row r="30" spans="1:6" ht="42" customHeight="1" x14ac:dyDescent="0.25">
      <c r="A30" s="157" t="s">
        <v>151</v>
      </c>
      <c r="B30" s="142">
        <v>3</v>
      </c>
      <c r="C30" s="142">
        <v>10</v>
      </c>
      <c r="D30" s="144">
        <v>431.1</v>
      </c>
      <c r="E30" s="12"/>
      <c r="F30" s="158"/>
    </row>
    <row r="31" spans="1:6" s="11" customFormat="1" ht="30" x14ac:dyDescent="0.25">
      <c r="A31" s="146" t="s">
        <v>95</v>
      </c>
      <c r="B31" s="142">
        <v>3</v>
      </c>
      <c r="C31" s="142">
        <v>14</v>
      </c>
      <c r="D31" s="144">
        <v>76.400000000000006</v>
      </c>
      <c r="E31" s="10" t="s">
        <v>4</v>
      </c>
    </row>
    <row r="32" spans="1:6" ht="15.75" hidden="1" customHeight="1" x14ac:dyDescent="0.2">
      <c r="A32" s="150" t="s">
        <v>18</v>
      </c>
      <c r="B32" s="151">
        <v>4</v>
      </c>
      <c r="C32" s="151" t="s">
        <v>4</v>
      </c>
      <c r="D32" s="141">
        <f>D39+D38+D37+D36+D34</f>
        <v>24878.2</v>
      </c>
      <c r="E32" s="12" t="s">
        <v>4</v>
      </c>
    </row>
    <row r="33" spans="1:5" ht="15.75" customHeight="1" x14ac:dyDescent="0.2">
      <c r="A33" s="150" t="s">
        <v>18</v>
      </c>
      <c r="B33" s="151">
        <v>4</v>
      </c>
      <c r="C33" s="151"/>
      <c r="D33" s="141">
        <f>D34+D36+D37+D38+D39+D35</f>
        <v>25278.199999999997</v>
      </c>
      <c r="E33" s="12"/>
    </row>
    <row r="34" spans="1:5" ht="15" x14ac:dyDescent="0.25">
      <c r="A34" s="146" t="s">
        <v>127</v>
      </c>
      <c r="B34" s="142">
        <v>4</v>
      </c>
      <c r="C34" s="142">
        <v>1</v>
      </c>
      <c r="D34" s="144">
        <v>1823.8</v>
      </c>
      <c r="E34" s="12"/>
    </row>
    <row r="35" spans="1:5" ht="15" x14ac:dyDescent="0.25">
      <c r="A35" s="157" t="s">
        <v>190</v>
      </c>
      <c r="B35" s="142">
        <v>4</v>
      </c>
      <c r="C35" s="142">
        <v>5</v>
      </c>
      <c r="D35" s="144">
        <v>400</v>
      </c>
      <c r="E35" s="12"/>
    </row>
    <row r="36" spans="1:5" ht="15" x14ac:dyDescent="0.25">
      <c r="A36" s="146" t="s">
        <v>61</v>
      </c>
      <c r="B36" s="142">
        <v>4</v>
      </c>
      <c r="C36" s="142">
        <v>8</v>
      </c>
      <c r="D36" s="144">
        <v>7973.5</v>
      </c>
      <c r="E36" s="12"/>
    </row>
    <row r="37" spans="1:5" ht="15.75" customHeight="1" x14ac:dyDescent="0.25">
      <c r="A37" s="146" t="s">
        <v>73</v>
      </c>
      <c r="B37" s="142">
        <v>4</v>
      </c>
      <c r="C37" s="142">
        <v>9</v>
      </c>
      <c r="D37" s="144">
        <v>13385.8</v>
      </c>
      <c r="E37" s="12" t="s">
        <v>4</v>
      </c>
    </row>
    <row r="38" spans="1:5" s="11" customFormat="1" ht="14.25" customHeight="1" x14ac:dyDescent="0.25">
      <c r="A38" s="146" t="s">
        <v>50</v>
      </c>
      <c r="B38" s="142">
        <v>4</v>
      </c>
      <c r="C38" s="142">
        <v>10</v>
      </c>
      <c r="D38" s="144">
        <v>1352.8</v>
      </c>
      <c r="E38" s="10" t="s">
        <v>4</v>
      </c>
    </row>
    <row r="39" spans="1:5" ht="18" customHeight="1" x14ac:dyDescent="0.25">
      <c r="A39" s="146" t="s">
        <v>19</v>
      </c>
      <c r="B39" s="142">
        <v>4</v>
      </c>
      <c r="C39" s="142">
        <v>12</v>
      </c>
      <c r="D39" s="144">
        <v>342.3</v>
      </c>
      <c r="E39" s="12" t="s">
        <v>4</v>
      </c>
    </row>
    <row r="40" spans="1:5" ht="14.25" x14ac:dyDescent="0.2">
      <c r="A40" s="150" t="s">
        <v>20</v>
      </c>
      <c r="B40" s="151">
        <v>5</v>
      </c>
      <c r="C40" s="151" t="s">
        <v>4</v>
      </c>
      <c r="D40" s="141">
        <f>D41+D43+D44</f>
        <v>57445.2</v>
      </c>
      <c r="E40" s="12"/>
    </row>
    <row r="41" spans="1:5" ht="15" customHeight="1" x14ac:dyDescent="0.25">
      <c r="A41" s="146" t="s">
        <v>21</v>
      </c>
      <c r="B41" s="142">
        <v>5</v>
      </c>
      <c r="C41" s="142">
        <v>1</v>
      </c>
      <c r="D41" s="144">
        <v>1269.7</v>
      </c>
      <c r="E41" s="12"/>
    </row>
    <row r="42" spans="1:5" ht="15.75" hidden="1" customHeight="1" x14ac:dyDescent="0.25">
      <c r="A42" s="146" t="s">
        <v>22</v>
      </c>
      <c r="B42" s="142">
        <v>5</v>
      </c>
      <c r="C42" s="142">
        <v>2</v>
      </c>
      <c r="D42" s="144">
        <v>5704</v>
      </c>
      <c r="E42" s="12"/>
    </row>
    <row r="43" spans="1:5" s="11" customFormat="1" ht="15" x14ac:dyDescent="0.25">
      <c r="A43" s="152" t="s">
        <v>22</v>
      </c>
      <c r="B43" s="142">
        <v>5</v>
      </c>
      <c r="C43" s="142">
        <v>2</v>
      </c>
      <c r="D43" s="144">
        <v>18776</v>
      </c>
      <c r="E43" s="10" t="s">
        <v>4</v>
      </c>
    </row>
    <row r="44" spans="1:5" ht="15" x14ac:dyDescent="0.25">
      <c r="A44" s="146" t="s">
        <v>38</v>
      </c>
      <c r="B44" s="142">
        <v>5</v>
      </c>
      <c r="C44" s="142">
        <v>3</v>
      </c>
      <c r="D44" s="144">
        <v>37399.5</v>
      </c>
      <c r="E44" s="12" t="s">
        <v>4</v>
      </c>
    </row>
    <row r="45" spans="1:5" ht="15.75" hidden="1" customHeight="1" x14ac:dyDescent="0.2">
      <c r="A45" s="150" t="s">
        <v>115</v>
      </c>
      <c r="B45" s="151">
        <v>8</v>
      </c>
      <c r="C45" s="151" t="s">
        <v>4</v>
      </c>
      <c r="D45" s="141">
        <f>D60+D61</f>
        <v>16035.2</v>
      </c>
      <c r="E45" s="12" t="s">
        <v>4</v>
      </c>
    </row>
    <row r="46" spans="1:5" ht="31.5" hidden="1" customHeight="1" x14ac:dyDescent="0.25">
      <c r="A46" s="146" t="s">
        <v>23</v>
      </c>
      <c r="B46" s="142">
        <v>8</v>
      </c>
      <c r="C46" s="142">
        <v>1</v>
      </c>
      <c r="D46" s="144">
        <v>13921.4</v>
      </c>
      <c r="E46" s="12" t="s">
        <v>4</v>
      </c>
    </row>
    <row r="47" spans="1:5" s="11" customFormat="1" ht="15.75" hidden="1" customHeight="1" x14ac:dyDescent="0.25">
      <c r="A47" s="146" t="s">
        <v>24</v>
      </c>
      <c r="B47" s="142">
        <v>8</v>
      </c>
      <c r="C47" s="142">
        <v>4</v>
      </c>
      <c r="D47" s="144"/>
      <c r="E47" s="10" t="s">
        <v>4</v>
      </c>
    </row>
    <row r="48" spans="1:5" ht="0.75" hidden="1" customHeight="1" x14ac:dyDescent="0.25">
      <c r="A48" s="146" t="s">
        <v>25</v>
      </c>
      <c r="B48" s="142">
        <v>8</v>
      </c>
      <c r="C48" s="142">
        <v>6</v>
      </c>
      <c r="D48" s="144"/>
      <c r="E48" s="12" t="s">
        <v>4</v>
      </c>
    </row>
    <row r="49" spans="1:5" ht="15.75" hidden="1" customHeight="1" x14ac:dyDescent="0.2">
      <c r="A49" s="150" t="s">
        <v>26</v>
      </c>
      <c r="B49" s="151">
        <v>9</v>
      </c>
      <c r="C49" s="151" t="s">
        <v>4</v>
      </c>
      <c r="D49" s="141"/>
      <c r="E49" s="12" t="s">
        <v>4</v>
      </c>
    </row>
    <row r="50" spans="1:5" ht="15.75" hidden="1" customHeight="1" x14ac:dyDescent="0.25">
      <c r="A50" s="146" t="s">
        <v>27</v>
      </c>
      <c r="B50" s="142">
        <v>9</v>
      </c>
      <c r="C50" s="142">
        <v>1</v>
      </c>
      <c r="D50" s="153"/>
      <c r="E50" s="12"/>
    </row>
    <row r="51" spans="1:5" ht="15.75" hidden="1" customHeight="1" x14ac:dyDescent="0.25">
      <c r="A51" s="146" t="s">
        <v>28</v>
      </c>
      <c r="B51" s="142">
        <v>9</v>
      </c>
      <c r="C51" s="142">
        <v>2</v>
      </c>
      <c r="D51" s="153"/>
      <c r="E51" s="12"/>
    </row>
    <row r="52" spans="1:5" ht="0.75" hidden="1" customHeight="1" x14ac:dyDescent="0.25">
      <c r="A52" s="146" t="s">
        <v>43</v>
      </c>
      <c r="B52" s="142">
        <v>9</v>
      </c>
      <c r="C52" s="142">
        <v>4</v>
      </c>
      <c r="D52" s="153"/>
      <c r="E52" s="12" t="s">
        <v>4</v>
      </c>
    </row>
    <row r="53" spans="1:5" s="11" customFormat="1" ht="15.75" hidden="1" customHeight="1" x14ac:dyDescent="0.25">
      <c r="A53" s="146" t="s">
        <v>29</v>
      </c>
      <c r="B53" s="142">
        <v>9</v>
      </c>
      <c r="C53" s="142">
        <v>8</v>
      </c>
      <c r="D53" s="153"/>
      <c r="E53" s="10" t="s">
        <v>4</v>
      </c>
    </row>
    <row r="54" spans="1:5" ht="15.75" hidden="1" customHeight="1" x14ac:dyDescent="0.25">
      <c r="A54" s="146" t="s">
        <v>30</v>
      </c>
      <c r="B54" s="142">
        <v>9</v>
      </c>
      <c r="C54" s="142">
        <v>10</v>
      </c>
      <c r="D54" s="153"/>
      <c r="E54" s="12" t="s">
        <v>4</v>
      </c>
    </row>
    <row r="55" spans="1:5" ht="15.75" hidden="1" customHeight="1" x14ac:dyDescent="0.2">
      <c r="A55" s="150" t="s">
        <v>31</v>
      </c>
      <c r="B55" s="151">
        <v>10</v>
      </c>
      <c r="C55" s="151" t="s">
        <v>4</v>
      </c>
      <c r="D55" s="141"/>
      <c r="E55" s="12"/>
    </row>
    <row r="56" spans="1:5" ht="15.75" hidden="1" customHeight="1" x14ac:dyDescent="0.25">
      <c r="A56" s="146" t="s">
        <v>32</v>
      </c>
      <c r="B56" s="142">
        <v>10</v>
      </c>
      <c r="C56" s="142">
        <v>1</v>
      </c>
      <c r="D56" s="144"/>
      <c r="E56" s="12"/>
    </row>
    <row r="57" spans="1:5" ht="15.75" customHeight="1" x14ac:dyDescent="0.2">
      <c r="A57" s="93" t="s">
        <v>203</v>
      </c>
      <c r="B57" s="148">
        <v>6</v>
      </c>
      <c r="C57" s="148"/>
      <c r="D57" s="149">
        <v>584.79999999999995</v>
      </c>
      <c r="E57" s="12"/>
    </row>
    <row r="58" spans="1:5" ht="15.75" customHeight="1" x14ac:dyDescent="0.25">
      <c r="A58" s="65" t="s">
        <v>204</v>
      </c>
      <c r="B58" s="142">
        <v>6</v>
      </c>
      <c r="C58" s="142">
        <v>5</v>
      </c>
      <c r="D58" s="144">
        <v>584.79999999999995</v>
      </c>
      <c r="E58" s="12"/>
    </row>
    <row r="59" spans="1:5" ht="16.5" customHeight="1" x14ac:dyDescent="0.2">
      <c r="A59" s="147" t="s">
        <v>178</v>
      </c>
      <c r="B59" s="148">
        <v>8</v>
      </c>
      <c r="C59" s="148"/>
      <c r="D59" s="149">
        <f>D60+D61</f>
        <v>16035.2</v>
      </c>
      <c r="E59" s="12"/>
    </row>
    <row r="60" spans="1:5" s="11" customFormat="1" ht="15" customHeight="1" x14ac:dyDescent="0.25">
      <c r="A60" s="146" t="s">
        <v>23</v>
      </c>
      <c r="B60" s="142">
        <v>8</v>
      </c>
      <c r="C60" s="142">
        <v>1</v>
      </c>
      <c r="D60" s="144">
        <v>15290.2</v>
      </c>
      <c r="E60" s="10" t="s">
        <v>4</v>
      </c>
    </row>
    <row r="61" spans="1:5" ht="18" customHeight="1" x14ac:dyDescent="0.25">
      <c r="A61" s="146" t="s">
        <v>159</v>
      </c>
      <c r="B61" s="142">
        <v>8</v>
      </c>
      <c r="C61" s="142">
        <v>4</v>
      </c>
      <c r="D61" s="144">
        <v>745</v>
      </c>
      <c r="E61" s="12" t="s">
        <v>4</v>
      </c>
    </row>
    <row r="62" spans="1:5" ht="47.25" hidden="1" customHeight="1" x14ac:dyDescent="0.2">
      <c r="A62" s="150" t="s">
        <v>29</v>
      </c>
      <c r="B62" s="151">
        <v>11</v>
      </c>
      <c r="C62" s="151" t="s">
        <v>4</v>
      </c>
      <c r="D62" s="141">
        <f>D63</f>
        <v>122</v>
      </c>
      <c r="E62" s="12"/>
    </row>
    <row r="63" spans="1:5" ht="47.25" hidden="1" customHeight="1" x14ac:dyDescent="0.25">
      <c r="A63" s="146" t="s">
        <v>51</v>
      </c>
      <c r="B63" s="142">
        <v>11</v>
      </c>
      <c r="C63" s="142">
        <v>1</v>
      </c>
      <c r="D63" s="144">
        <v>122</v>
      </c>
      <c r="E63" s="12"/>
    </row>
    <row r="64" spans="1:5" ht="18.75" hidden="1" customHeight="1" x14ac:dyDescent="0.25">
      <c r="A64" s="146" t="s">
        <v>44</v>
      </c>
      <c r="B64" s="142">
        <v>11</v>
      </c>
      <c r="C64" s="142">
        <v>2</v>
      </c>
      <c r="D64" s="144"/>
      <c r="E64" s="12" t="s">
        <v>4</v>
      </c>
    </row>
    <row r="65" spans="1:5" ht="15.75" customHeight="1" x14ac:dyDescent="0.2">
      <c r="A65" s="147" t="s">
        <v>29</v>
      </c>
      <c r="B65" s="148">
        <v>11</v>
      </c>
      <c r="C65" s="148"/>
      <c r="D65" s="149">
        <f>D66</f>
        <v>85.1</v>
      </c>
      <c r="E65" s="10" t="s">
        <v>4</v>
      </c>
    </row>
    <row r="66" spans="1:5" ht="15" x14ac:dyDescent="0.25">
      <c r="A66" s="146" t="s">
        <v>51</v>
      </c>
      <c r="B66" s="142">
        <v>11</v>
      </c>
      <c r="C66" s="142">
        <v>1</v>
      </c>
      <c r="D66" s="144">
        <v>85.1</v>
      </c>
    </row>
    <row r="67" spans="1:5" ht="14.25" x14ac:dyDescent="0.2">
      <c r="A67" s="154" t="s">
        <v>33</v>
      </c>
      <c r="B67" s="155"/>
      <c r="C67" s="155"/>
      <c r="D67" s="156">
        <f>D14+D24+D27+D33+D40+D59+D65+D57</f>
        <v>139852.19999999998</v>
      </c>
    </row>
    <row r="68" spans="1:5" ht="15.75" x14ac:dyDescent="0.25">
      <c r="A68" s="44"/>
      <c r="B68" s="45"/>
      <c r="C68" s="45"/>
      <c r="D68" s="43"/>
    </row>
    <row r="70" spans="1:5" x14ac:dyDescent="0.2">
      <c r="D70" s="30"/>
    </row>
  </sheetData>
  <mergeCells count="10">
    <mergeCell ref="A10:D10"/>
    <mergeCell ref="A1:D1"/>
    <mergeCell ref="A2:D2"/>
    <mergeCell ref="A3:D3"/>
    <mergeCell ref="A4:D4"/>
    <mergeCell ref="A9:D9"/>
    <mergeCell ref="A5:D5"/>
    <mergeCell ref="A6:D6"/>
    <mergeCell ref="A7:D7"/>
    <mergeCell ref="A8:D8"/>
  </mergeCells>
  <phoneticPr fontId="0" type="noConversion"/>
  <pageMargins left="0.75" right="0.75" top="0.16" bottom="0.49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/>
  <dimension ref="A1:I180"/>
  <sheetViews>
    <sheetView workbookViewId="0">
      <selection activeCell="A4" sqref="A4:D4"/>
    </sheetView>
  </sheetViews>
  <sheetFormatPr defaultRowHeight="12.75" x14ac:dyDescent="0.2"/>
  <cols>
    <col min="1" max="1" width="44.140625" customWidth="1"/>
    <col min="2" max="2" width="11.42578125" customWidth="1"/>
    <col min="4" max="4" width="13.5703125" customWidth="1"/>
  </cols>
  <sheetData>
    <row r="1" spans="1:9" x14ac:dyDescent="0.2">
      <c r="A1" s="14"/>
      <c r="B1" s="172" t="s">
        <v>166</v>
      </c>
      <c r="C1" s="172"/>
      <c r="D1" s="172"/>
    </row>
    <row r="2" spans="1:9" x14ac:dyDescent="0.2">
      <c r="A2" s="181" t="s">
        <v>70</v>
      </c>
      <c r="B2" s="181"/>
      <c r="C2" s="181"/>
      <c r="D2" s="181"/>
    </row>
    <row r="3" spans="1:9" x14ac:dyDescent="0.2">
      <c r="A3" s="173" t="s">
        <v>60</v>
      </c>
      <c r="B3" s="173"/>
      <c r="C3" s="173"/>
      <c r="D3" s="173"/>
    </row>
    <row r="4" spans="1:9" x14ac:dyDescent="0.2">
      <c r="A4" s="174" t="s">
        <v>224</v>
      </c>
      <c r="B4" s="174"/>
      <c r="C4" s="174"/>
      <c r="D4" s="174"/>
    </row>
    <row r="5" spans="1:9" ht="15" customHeight="1" x14ac:dyDescent="0.2">
      <c r="A5" s="14"/>
      <c r="B5" s="172" t="s">
        <v>98</v>
      </c>
      <c r="C5" s="172"/>
      <c r="D5" s="172"/>
    </row>
    <row r="6" spans="1:9" ht="15" customHeight="1" x14ac:dyDescent="0.2">
      <c r="A6" s="181" t="s">
        <v>70</v>
      </c>
      <c r="B6" s="181"/>
      <c r="C6" s="181"/>
      <c r="D6" s="181"/>
    </row>
    <row r="7" spans="1:9" ht="14.25" customHeight="1" x14ac:dyDescent="0.2">
      <c r="A7" s="173" t="s">
        <v>60</v>
      </c>
      <c r="B7" s="173"/>
      <c r="C7" s="173"/>
      <c r="D7" s="173"/>
    </row>
    <row r="8" spans="1:9" x14ac:dyDescent="0.2">
      <c r="A8" s="174" t="s">
        <v>180</v>
      </c>
      <c r="B8" s="174"/>
      <c r="C8" s="174"/>
      <c r="D8" s="174"/>
    </row>
    <row r="9" spans="1:9" ht="15.75" customHeight="1" x14ac:dyDescent="0.2">
      <c r="A9" s="183" t="s">
        <v>82</v>
      </c>
      <c r="B9" s="183"/>
      <c r="C9" s="183"/>
      <c r="D9" s="183"/>
      <c r="E9" s="67"/>
    </row>
    <row r="10" spans="1:9" ht="15.75" customHeight="1" x14ac:dyDescent="0.2">
      <c r="A10" s="183" t="s">
        <v>172</v>
      </c>
      <c r="B10" s="183"/>
      <c r="C10" s="183"/>
      <c r="D10" s="183"/>
      <c r="E10" s="67"/>
    </row>
    <row r="11" spans="1:9" ht="19.5" customHeight="1" x14ac:dyDescent="0.2">
      <c r="A11" s="183" t="s">
        <v>192</v>
      </c>
      <c r="B11" s="183"/>
      <c r="C11" s="183"/>
      <c r="D11" s="183"/>
      <c r="E11" s="67"/>
    </row>
    <row r="12" spans="1:9" ht="15.75" customHeight="1" x14ac:dyDescent="0.2">
      <c r="A12" s="183" t="s">
        <v>72</v>
      </c>
      <c r="B12" s="183"/>
      <c r="C12" s="183"/>
      <c r="D12" s="183"/>
      <c r="E12" s="67"/>
    </row>
    <row r="13" spans="1:9" ht="17.25" customHeight="1" x14ac:dyDescent="0.25">
      <c r="A13" s="182" t="s">
        <v>162</v>
      </c>
      <c r="B13" s="182"/>
      <c r="C13" s="182"/>
      <c r="D13" s="182"/>
    </row>
    <row r="14" spans="1:9" x14ac:dyDescent="0.2">
      <c r="A14" s="18" t="s">
        <v>0</v>
      </c>
      <c r="B14" s="18" t="s">
        <v>35</v>
      </c>
      <c r="C14" s="18" t="s">
        <v>53</v>
      </c>
      <c r="D14" s="55" t="s">
        <v>68</v>
      </c>
    </row>
    <row r="15" spans="1:9" ht="14.25" x14ac:dyDescent="0.2">
      <c r="A15" s="85" t="s">
        <v>71</v>
      </c>
      <c r="B15" s="52"/>
      <c r="C15" s="52"/>
      <c r="D15" s="56">
        <f>D16+D32</f>
        <v>13462.199999999999</v>
      </c>
    </row>
    <row r="16" spans="1:9" ht="63.75" x14ac:dyDescent="0.2">
      <c r="A16" s="65" t="s">
        <v>105</v>
      </c>
      <c r="B16" s="102" t="s">
        <v>106</v>
      </c>
      <c r="C16" s="100"/>
      <c r="D16" s="88">
        <f>D17+D27</f>
        <v>13385.8</v>
      </c>
      <c r="I16" s="132"/>
    </row>
    <row r="17" spans="1:6" ht="89.25" x14ac:dyDescent="0.2">
      <c r="A17" s="65" t="s">
        <v>170</v>
      </c>
      <c r="B17" s="102" t="s">
        <v>158</v>
      </c>
      <c r="C17" s="100"/>
      <c r="D17" s="88">
        <f>D18+D24+D21</f>
        <v>7746</v>
      </c>
    </row>
    <row r="18" spans="1:6" ht="25.5" x14ac:dyDescent="0.2">
      <c r="A18" s="65" t="s">
        <v>193</v>
      </c>
      <c r="B18" s="102" t="s">
        <v>194</v>
      </c>
      <c r="C18" s="100"/>
      <c r="D18" s="88">
        <v>2880.3</v>
      </c>
    </row>
    <row r="19" spans="1:6" ht="25.5" x14ac:dyDescent="0.2">
      <c r="A19" s="65" t="s">
        <v>116</v>
      </c>
      <c r="B19" s="102" t="s">
        <v>194</v>
      </c>
      <c r="C19" s="100">
        <v>200</v>
      </c>
      <c r="D19" s="88">
        <f>D20</f>
        <v>2880.3</v>
      </c>
    </row>
    <row r="20" spans="1:6" ht="38.25" x14ac:dyDescent="0.2">
      <c r="A20" s="65" t="s">
        <v>96</v>
      </c>
      <c r="B20" s="102" t="s">
        <v>194</v>
      </c>
      <c r="C20" s="100">
        <v>240</v>
      </c>
      <c r="D20" s="88">
        <v>2880.3</v>
      </c>
    </row>
    <row r="21" spans="1:6" x14ac:dyDescent="0.2">
      <c r="A21" s="65" t="s">
        <v>214</v>
      </c>
      <c r="B21" s="102" t="s">
        <v>212</v>
      </c>
      <c r="C21" s="100"/>
      <c r="D21" s="88">
        <f>D22</f>
        <v>299.89999999999998</v>
      </c>
    </row>
    <row r="22" spans="1:6" ht="25.5" x14ac:dyDescent="0.2">
      <c r="A22" s="65" t="s">
        <v>116</v>
      </c>
      <c r="B22" s="102" t="s">
        <v>212</v>
      </c>
      <c r="C22" s="100">
        <v>200</v>
      </c>
      <c r="D22" s="88">
        <f>D23</f>
        <v>299.89999999999998</v>
      </c>
    </row>
    <row r="23" spans="1:6" ht="38.25" x14ac:dyDescent="0.2">
      <c r="A23" s="65" t="s">
        <v>96</v>
      </c>
      <c r="B23" s="102" t="s">
        <v>212</v>
      </c>
      <c r="C23" s="100">
        <v>240</v>
      </c>
      <c r="D23" s="88">
        <v>299.89999999999998</v>
      </c>
    </row>
    <row r="24" spans="1:6" x14ac:dyDescent="0.2">
      <c r="A24" s="65" t="s">
        <v>107</v>
      </c>
      <c r="B24" s="102" t="s">
        <v>157</v>
      </c>
      <c r="C24" s="100"/>
      <c r="D24" s="88">
        <f>D25</f>
        <v>4565.8</v>
      </c>
    </row>
    <row r="25" spans="1:6" ht="25.5" x14ac:dyDescent="0.2">
      <c r="A25" s="65" t="s">
        <v>116</v>
      </c>
      <c r="B25" s="102" t="s">
        <v>157</v>
      </c>
      <c r="C25" s="100">
        <v>200</v>
      </c>
      <c r="D25" s="88">
        <f>D26</f>
        <v>4565.8</v>
      </c>
    </row>
    <row r="26" spans="1:6" ht="38.25" x14ac:dyDescent="0.2">
      <c r="A26" s="65" t="s">
        <v>96</v>
      </c>
      <c r="B26" s="102" t="s">
        <v>157</v>
      </c>
      <c r="C26" s="100">
        <v>240</v>
      </c>
      <c r="D26" s="88">
        <v>4565.8</v>
      </c>
      <c r="F26" s="79" t="s">
        <v>220</v>
      </c>
    </row>
    <row r="27" spans="1:6" ht="112.5" customHeight="1" x14ac:dyDescent="0.2">
      <c r="A27" s="65" t="s">
        <v>108</v>
      </c>
      <c r="B27" s="102" t="s">
        <v>109</v>
      </c>
      <c r="C27" s="100"/>
      <c r="D27" s="88">
        <f>D28</f>
        <v>5639.8</v>
      </c>
    </row>
    <row r="28" spans="1:6" ht="63.75" x14ac:dyDescent="0.2">
      <c r="A28" s="65" t="s">
        <v>110</v>
      </c>
      <c r="B28" s="102" t="s">
        <v>111</v>
      </c>
      <c r="C28" s="100"/>
      <c r="D28" s="88">
        <f>D29</f>
        <v>5639.8</v>
      </c>
    </row>
    <row r="29" spans="1:6" ht="24" customHeight="1" x14ac:dyDescent="0.2">
      <c r="A29" s="65" t="s">
        <v>107</v>
      </c>
      <c r="B29" s="102" t="s">
        <v>112</v>
      </c>
      <c r="C29" s="100"/>
      <c r="D29" s="88">
        <f>D30</f>
        <v>5639.8</v>
      </c>
    </row>
    <row r="30" spans="1:6" ht="25.5" x14ac:dyDescent="0.2">
      <c r="A30" s="65" t="s">
        <v>116</v>
      </c>
      <c r="B30" s="102" t="s">
        <v>112</v>
      </c>
      <c r="C30" s="100">
        <v>200</v>
      </c>
      <c r="D30" s="88">
        <f>D31</f>
        <v>5639.8</v>
      </c>
    </row>
    <row r="31" spans="1:6" ht="38.25" x14ac:dyDescent="0.2">
      <c r="A31" s="65" t="s">
        <v>96</v>
      </c>
      <c r="B31" s="102" t="s">
        <v>112</v>
      </c>
      <c r="C31" s="100">
        <v>240</v>
      </c>
      <c r="D31" s="88">
        <v>5639.8</v>
      </c>
    </row>
    <row r="32" spans="1:6" ht="38.25" x14ac:dyDescent="0.2">
      <c r="A32" s="121" t="s">
        <v>169</v>
      </c>
      <c r="B32" s="120" t="s">
        <v>152</v>
      </c>
      <c r="C32" s="100"/>
      <c r="D32" s="88">
        <f>D33</f>
        <v>76.400000000000006</v>
      </c>
    </row>
    <row r="33" spans="1:5" ht="38.25" x14ac:dyDescent="0.2">
      <c r="A33" s="121" t="s">
        <v>153</v>
      </c>
      <c r="B33" s="120" t="s">
        <v>154</v>
      </c>
      <c r="C33" s="100"/>
      <c r="D33" s="88">
        <f>D34+D37</f>
        <v>76.400000000000006</v>
      </c>
    </row>
    <row r="34" spans="1:5" ht="25.5" x14ac:dyDescent="0.2">
      <c r="A34" s="121" t="s">
        <v>133</v>
      </c>
      <c r="B34" s="120" t="s">
        <v>155</v>
      </c>
      <c r="C34" s="100"/>
      <c r="D34" s="88">
        <f>D35</f>
        <v>53.5</v>
      </c>
    </row>
    <row r="35" spans="1:5" ht="63.75" x14ac:dyDescent="0.2">
      <c r="A35" s="121" t="s">
        <v>54</v>
      </c>
      <c r="B35" s="120" t="s">
        <v>155</v>
      </c>
      <c r="C35" s="100">
        <v>100</v>
      </c>
      <c r="D35" s="88">
        <f>D36</f>
        <v>53.5</v>
      </c>
    </row>
    <row r="36" spans="1:5" ht="25.5" x14ac:dyDescent="0.2">
      <c r="A36" s="121" t="s">
        <v>55</v>
      </c>
      <c r="B36" s="120" t="s">
        <v>155</v>
      </c>
      <c r="C36" s="100">
        <v>120</v>
      </c>
      <c r="D36" s="88">
        <v>53.5</v>
      </c>
    </row>
    <row r="37" spans="1:5" ht="25.5" x14ac:dyDescent="0.2">
      <c r="A37" s="121" t="s">
        <v>133</v>
      </c>
      <c r="B37" s="120" t="s">
        <v>156</v>
      </c>
      <c r="C37" s="100"/>
      <c r="D37" s="88">
        <f>D38</f>
        <v>22.9</v>
      </c>
    </row>
    <row r="38" spans="1:5" ht="63.75" x14ac:dyDescent="0.2">
      <c r="A38" s="121" t="s">
        <v>54</v>
      </c>
      <c r="B38" s="120" t="s">
        <v>156</v>
      </c>
      <c r="C38" s="100">
        <v>100</v>
      </c>
      <c r="D38" s="88">
        <v>22.9</v>
      </c>
    </row>
    <row r="39" spans="1:5" ht="25.5" x14ac:dyDescent="0.2">
      <c r="A39" s="121" t="s">
        <v>55</v>
      </c>
      <c r="B39" s="120" t="s">
        <v>156</v>
      </c>
      <c r="C39" s="100">
        <v>120</v>
      </c>
      <c r="D39" s="88">
        <v>0</v>
      </c>
    </row>
    <row r="40" spans="1:5" x14ac:dyDescent="0.2">
      <c r="A40" s="75" t="s">
        <v>76</v>
      </c>
      <c r="B40" s="35">
        <v>4000000000</v>
      </c>
      <c r="C40" s="36"/>
      <c r="D40" s="37">
        <f>D41+D87+D94+D142+D173+D112+D169</f>
        <v>126390</v>
      </c>
    </row>
    <row r="41" spans="1:5" ht="38.25" x14ac:dyDescent="0.2">
      <c r="A41" s="72" t="s">
        <v>75</v>
      </c>
      <c r="B41" s="35">
        <v>4010000000</v>
      </c>
      <c r="C41" s="36"/>
      <c r="D41" s="37">
        <f>D42+D45+D48+D53+D64+D67+D70+K80+D61+D76</f>
        <v>41043.700000000004</v>
      </c>
    </row>
    <row r="42" spans="1:5" ht="19.5" customHeight="1" x14ac:dyDescent="0.2">
      <c r="A42" s="65" t="s">
        <v>84</v>
      </c>
      <c r="B42" s="99">
        <v>4010002030</v>
      </c>
      <c r="C42" s="100"/>
      <c r="D42" s="88">
        <f>D43</f>
        <v>2815</v>
      </c>
    </row>
    <row r="43" spans="1:5" ht="61.5" customHeight="1" x14ac:dyDescent="0.2">
      <c r="A43" s="65" t="s">
        <v>54</v>
      </c>
      <c r="B43" s="99">
        <v>4010002030</v>
      </c>
      <c r="C43" s="100">
        <v>100</v>
      </c>
      <c r="D43" s="88">
        <f>D44</f>
        <v>2815</v>
      </c>
      <c r="E43" s="79" t="s">
        <v>137</v>
      </c>
    </row>
    <row r="44" spans="1:5" ht="25.5" x14ac:dyDescent="0.2">
      <c r="A44" s="65" t="s">
        <v>55</v>
      </c>
      <c r="B44" s="99">
        <v>4010002030</v>
      </c>
      <c r="C44" s="100">
        <v>120</v>
      </c>
      <c r="D44" s="88">
        <v>2815</v>
      </c>
      <c r="E44" s="79"/>
    </row>
    <row r="45" spans="1:5" x14ac:dyDescent="0.2">
      <c r="A45" s="72" t="s">
        <v>85</v>
      </c>
      <c r="B45" s="99">
        <v>4010002060</v>
      </c>
      <c r="C45" s="100"/>
      <c r="D45" s="88">
        <f>D46</f>
        <v>5755.7</v>
      </c>
    </row>
    <row r="46" spans="1:5" ht="63.75" x14ac:dyDescent="0.2">
      <c r="A46" s="65" t="s">
        <v>54</v>
      </c>
      <c r="B46" s="99">
        <v>4010002060</v>
      </c>
      <c r="C46" s="100">
        <v>100</v>
      </c>
      <c r="D46" s="88">
        <f>D47</f>
        <v>5755.7</v>
      </c>
    </row>
    <row r="47" spans="1:5" ht="25.5" x14ac:dyDescent="0.2">
      <c r="A47" s="65" t="s">
        <v>55</v>
      </c>
      <c r="B47" s="99">
        <v>4010002060</v>
      </c>
      <c r="C47" s="100">
        <v>120</v>
      </c>
      <c r="D47" s="88">
        <v>5755.7</v>
      </c>
    </row>
    <row r="48" spans="1:5" ht="25.5" x14ac:dyDescent="0.2">
      <c r="A48" s="65" t="s">
        <v>92</v>
      </c>
      <c r="B48" s="99">
        <v>4010002040</v>
      </c>
      <c r="C48" s="100"/>
      <c r="D48" s="88">
        <f>D49+D51</f>
        <v>24677.7</v>
      </c>
      <c r="E48">
        <v>104</v>
      </c>
    </row>
    <row r="49" spans="1:6" ht="63.75" x14ac:dyDescent="0.2">
      <c r="A49" s="65" t="s">
        <v>54</v>
      </c>
      <c r="B49" s="99">
        <v>4010002040</v>
      </c>
      <c r="C49" s="100">
        <v>100</v>
      </c>
      <c r="D49" s="88">
        <f>D50</f>
        <v>24566.9</v>
      </c>
    </row>
    <row r="50" spans="1:6" ht="25.5" x14ac:dyDescent="0.2">
      <c r="A50" s="65" t="s">
        <v>55</v>
      </c>
      <c r="B50" s="99">
        <v>4010002040</v>
      </c>
      <c r="C50" s="100">
        <v>120</v>
      </c>
      <c r="D50" s="88">
        <v>24566.9</v>
      </c>
      <c r="F50" s="160"/>
    </row>
    <row r="51" spans="1:6" ht="25.5" x14ac:dyDescent="0.2">
      <c r="A51" s="65" t="s">
        <v>116</v>
      </c>
      <c r="B51" s="99">
        <v>4010002040</v>
      </c>
      <c r="C51" s="100">
        <v>200</v>
      </c>
      <c r="D51" s="88">
        <f>D52</f>
        <v>110.8</v>
      </c>
    </row>
    <row r="52" spans="1:6" ht="30" customHeight="1" x14ac:dyDescent="0.2">
      <c r="A52" s="65" t="s">
        <v>96</v>
      </c>
      <c r="B52" s="99">
        <v>4010002040</v>
      </c>
      <c r="C52" s="100">
        <v>240</v>
      </c>
      <c r="D52" s="88">
        <v>110.8</v>
      </c>
    </row>
    <row r="53" spans="1:6" x14ac:dyDescent="0.2">
      <c r="A53" s="72" t="s">
        <v>83</v>
      </c>
      <c r="B53" s="100">
        <v>4010099990</v>
      </c>
      <c r="C53" s="97"/>
      <c r="D53" s="127">
        <f>D56+D58+D54</f>
        <v>5110.8999999999996</v>
      </c>
    </row>
    <row r="54" spans="1:6" ht="63.75" x14ac:dyDescent="0.2">
      <c r="A54" s="72" t="s">
        <v>54</v>
      </c>
      <c r="B54" s="100">
        <v>4010099990</v>
      </c>
      <c r="C54" s="100">
        <v>100</v>
      </c>
      <c r="D54" s="127">
        <f>D55</f>
        <v>832.9</v>
      </c>
    </row>
    <row r="55" spans="1:6" ht="25.5" x14ac:dyDescent="0.2">
      <c r="A55" s="72" t="s">
        <v>55</v>
      </c>
      <c r="B55" s="100">
        <v>4010099990</v>
      </c>
      <c r="C55" s="100">
        <v>120</v>
      </c>
      <c r="D55" s="127">
        <v>832.9</v>
      </c>
      <c r="E55" s="79" t="s">
        <v>119</v>
      </c>
    </row>
    <row r="56" spans="1:6" ht="25.5" x14ac:dyDescent="0.2">
      <c r="A56" s="72" t="s">
        <v>116</v>
      </c>
      <c r="B56" s="100">
        <v>4010099990</v>
      </c>
      <c r="C56" s="100">
        <v>200</v>
      </c>
      <c r="D56" s="77">
        <f>D57</f>
        <v>3530.3</v>
      </c>
    </row>
    <row r="57" spans="1:6" ht="30" customHeight="1" x14ac:dyDescent="0.2">
      <c r="A57" s="72" t="s">
        <v>96</v>
      </c>
      <c r="B57" s="100">
        <v>4010099990</v>
      </c>
      <c r="C57" s="100">
        <v>240</v>
      </c>
      <c r="D57" s="77">
        <v>3530.3</v>
      </c>
      <c r="E57" s="79" t="s">
        <v>163</v>
      </c>
    </row>
    <row r="58" spans="1:6" ht="17.25" customHeight="1" x14ac:dyDescent="0.2">
      <c r="A58" s="65" t="s">
        <v>56</v>
      </c>
      <c r="B58" s="100">
        <v>4010099990</v>
      </c>
      <c r="C58" s="77">
        <v>800</v>
      </c>
      <c r="D58" s="127">
        <f>D59+D60</f>
        <v>747.7</v>
      </c>
    </row>
    <row r="59" spans="1:6" ht="17.25" customHeight="1" x14ac:dyDescent="0.2">
      <c r="A59" s="65" t="s">
        <v>149</v>
      </c>
      <c r="B59" s="100">
        <v>4010099990</v>
      </c>
      <c r="C59" s="77">
        <v>830</v>
      </c>
      <c r="D59" s="127">
        <v>240.8</v>
      </c>
    </row>
    <row r="60" spans="1:6" ht="18" customHeight="1" x14ac:dyDescent="0.2">
      <c r="A60" s="65" t="s">
        <v>57</v>
      </c>
      <c r="B60" s="100">
        <v>4010099990</v>
      </c>
      <c r="C60" s="100">
        <v>850</v>
      </c>
      <c r="D60" s="88">
        <v>506.9</v>
      </c>
      <c r="E60" s="79" t="s">
        <v>119</v>
      </c>
    </row>
    <row r="61" spans="1:6" ht="29.25" customHeight="1" x14ac:dyDescent="0.2">
      <c r="A61" s="65" t="s">
        <v>187</v>
      </c>
      <c r="B61" s="100">
        <v>4010089107</v>
      </c>
      <c r="C61" s="100"/>
      <c r="D61" s="88">
        <f>D62</f>
        <v>234.1</v>
      </c>
      <c r="E61" s="79"/>
    </row>
    <row r="62" spans="1:6" ht="32.25" customHeight="1" x14ac:dyDescent="0.2">
      <c r="A62" s="72" t="s">
        <v>116</v>
      </c>
      <c r="B62" s="100">
        <v>4010089107</v>
      </c>
      <c r="C62" s="100">
        <v>200</v>
      </c>
      <c r="D62" s="88">
        <f>D63</f>
        <v>234.1</v>
      </c>
      <c r="E62" s="79"/>
    </row>
    <row r="63" spans="1:6" ht="32.25" customHeight="1" x14ac:dyDescent="0.2">
      <c r="A63" s="72" t="s">
        <v>96</v>
      </c>
      <c r="B63" s="100">
        <v>4010089107</v>
      </c>
      <c r="C63" s="100">
        <v>240</v>
      </c>
      <c r="D63" s="88">
        <v>234.1</v>
      </c>
      <c r="E63" s="79"/>
    </row>
    <row r="64" spans="1:6" ht="25.5" x14ac:dyDescent="0.2">
      <c r="A64" s="72" t="s">
        <v>128</v>
      </c>
      <c r="B64" s="100">
        <v>4010089181</v>
      </c>
      <c r="C64" s="97"/>
      <c r="D64" s="88">
        <f>D65</f>
        <v>254.5</v>
      </c>
    </row>
    <row r="65" spans="1:5" ht="25.5" x14ac:dyDescent="0.2">
      <c r="A65" s="72" t="s">
        <v>116</v>
      </c>
      <c r="B65" s="100">
        <v>4010089181</v>
      </c>
      <c r="C65" s="100">
        <v>200</v>
      </c>
      <c r="D65" s="88">
        <f>D66</f>
        <v>254.5</v>
      </c>
    </row>
    <row r="66" spans="1:5" ht="38.25" x14ac:dyDescent="0.2">
      <c r="A66" s="72" t="s">
        <v>96</v>
      </c>
      <c r="B66" s="100">
        <v>4010089181</v>
      </c>
      <c r="C66" s="100">
        <v>240</v>
      </c>
      <c r="D66" s="88">
        <v>254.5</v>
      </c>
      <c r="E66" s="79" t="s">
        <v>119</v>
      </c>
    </row>
    <row r="67" spans="1:5" ht="25.5" x14ac:dyDescent="0.2">
      <c r="A67" s="72" t="s">
        <v>86</v>
      </c>
      <c r="B67" s="99">
        <v>4010002400</v>
      </c>
      <c r="C67" s="100"/>
      <c r="D67" s="88">
        <f>D68</f>
        <v>1352.8</v>
      </c>
      <c r="E67" s="79"/>
    </row>
    <row r="68" spans="1:5" ht="25.5" x14ac:dyDescent="0.2">
      <c r="A68" s="72" t="s">
        <v>116</v>
      </c>
      <c r="B68" s="99">
        <v>4010002400</v>
      </c>
      <c r="C68" s="100">
        <v>200</v>
      </c>
      <c r="D68" s="88">
        <f>D69</f>
        <v>1352.8</v>
      </c>
      <c r="E68" s="79"/>
    </row>
    <row r="69" spans="1:5" ht="38.25" x14ac:dyDescent="0.2">
      <c r="A69" s="72" t="s">
        <v>96</v>
      </c>
      <c r="B69" s="99">
        <v>4010002400</v>
      </c>
      <c r="C69" s="100">
        <v>240</v>
      </c>
      <c r="D69" s="88">
        <v>1352.8</v>
      </c>
      <c r="E69" s="79" t="s">
        <v>125</v>
      </c>
    </row>
    <row r="70" spans="1:5" ht="38.25" x14ac:dyDescent="0.2">
      <c r="A70" s="65" t="s">
        <v>75</v>
      </c>
      <c r="B70" s="61" t="s">
        <v>144</v>
      </c>
      <c r="C70" s="97"/>
      <c r="D70" s="88">
        <f>D71+D79+D84</f>
        <v>813.6</v>
      </c>
      <c r="E70" s="79"/>
    </row>
    <row r="71" spans="1:5" ht="38.25" x14ac:dyDescent="0.2">
      <c r="A71" s="72" t="s">
        <v>173</v>
      </c>
      <c r="B71" s="99">
        <v>4010051180</v>
      </c>
      <c r="C71" s="100"/>
      <c r="D71" s="88">
        <f>D72+D74</f>
        <v>493.79999999999995</v>
      </c>
      <c r="E71" s="79" t="s">
        <v>140</v>
      </c>
    </row>
    <row r="72" spans="1:5" ht="63.75" x14ac:dyDescent="0.2">
      <c r="A72" s="65" t="s">
        <v>54</v>
      </c>
      <c r="B72" s="99">
        <v>4010051180</v>
      </c>
      <c r="C72" s="100">
        <v>100</v>
      </c>
      <c r="D72" s="88">
        <f>D73</f>
        <v>436.9</v>
      </c>
      <c r="E72" s="79"/>
    </row>
    <row r="73" spans="1:5" ht="25.5" x14ac:dyDescent="0.2">
      <c r="A73" s="65" t="s">
        <v>55</v>
      </c>
      <c r="B73" s="99">
        <v>4010051180</v>
      </c>
      <c r="C73" s="100">
        <v>120</v>
      </c>
      <c r="D73" s="88">
        <v>436.9</v>
      </c>
      <c r="E73" s="79"/>
    </row>
    <row r="74" spans="1:5" ht="25.5" x14ac:dyDescent="0.2">
      <c r="A74" s="65" t="s">
        <v>116</v>
      </c>
      <c r="B74" s="99">
        <v>4010051180</v>
      </c>
      <c r="C74" s="100">
        <v>200</v>
      </c>
      <c r="D74" s="88">
        <f>D75</f>
        <v>56.9</v>
      </c>
      <c r="E74" s="79"/>
    </row>
    <row r="75" spans="1:5" ht="38.25" x14ac:dyDescent="0.2">
      <c r="A75" s="65" t="s">
        <v>96</v>
      </c>
      <c r="B75" s="99">
        <v>4010051180</v>
      </c>
      <c r="C75" s="100">
        <v>240</v>
      </c>
      <c r="D75" s="88">
        <v>56.9</v>
      </c>
      <c r="E75" s="79"/>
    </row>
    <row r="76" spans="1:5" ht="38.25" x14ac:dyDescent="0.2">
      <c r="A76" s="65" t="s">
        <v>213</v>
      </c>
      <c r="B76" s="99">
        <v>4010085150</v>
      </c>
      <c r="C76" s="114"/>
      <c r="D76" s="115">
        <f>D77</f>
        <v>29.4</v>
      </c>
      <c r="E76" s="79" t="s">
        <v>140</v>
      </c>
    </row>
    <row r="77" spans="1:5" ht="25.5" x14ac:dyDescent="0.2">
      <c r="A77" s="65" t="s">
        <v>116</v>
      </c>
      <c r="B77" s="99">
        <v>4010085150</v>
      </c>
      <c r="C77" s="114">
        <v>200</v>
      </c>
      <c r="D77" s="115">
        <f>D78</f>
        <v>29.4</v>
      </c>
      <c r="E77" s="79"/>
    </row>
    <row r="78" spans="1:5" ht="38.25" x14ac:dyDescent="0.2">
      <c r="A78" s="65" t="s">
        <v>96</v>
      </c>
      <c r="B78" s="99">
        <v>4010085150</v>
      </c>
      <c r="C78" s="114">
        <v>240</v>
      </c>
      <c r="D78" s="115">
        <v>29.4</v>
      </c>
      <c r="E78" s="79"/>
    </row>
    <row r="79" spans="1:5" ht="38.25" x14ac:dyDescent="0.2">
      <c r="A79" s="83" t="s">
        <v>174</v>
      </c>
      <c r="B79" s="61" t="s">
        <v>145</v>
      </c>
      <c r="C79" s="117"/>
      <c r="D79" s="115">
        <f>D80+D82</f>
        <v>244.60000000000002</v>
      </c>
      <c r="E79" s="79" t="s">
        <v>147</v>
      </c>
    </row>
    <row r="80" spans="1:5" ht="63.75" x14ac:dyDescent="0.2">
      <c r="A80" s="83" t="s">
        <v>54</v>
      </c>
      <c r="B80" s="61" t="s">
        <v>145</v>
      </c>
      <c r="C80" s="100">
        <v>100</v>
      </c>
      <c r="D80" s="88">
        <f>D81</f>
        <v>237.3</v>
      </c>
      <c r="E80" s="79"/>
    </row>
    <row r="81" spans="1:7" ht="25.5" x14ac:dyDescent="0.2">
      <c r="A81" s="83" t="s">
        <v>55</v>
      </c>
      <c r="B81" s="61" t="s">
        <v>145</v>
      </c>
      <c r="C81" s="100">
        <v>120</v>
      </c>
      <c r="D81" s="88">
        <v>237.3</v>
      </c>
      <c r="E81" s="79"/>
    </row>
    <row r="82" spans="1:7" ht="25.5" x14ac:dyDescent="0.2">
      <c r="A82" s="65" t="s">
        <v>116</v>
      </c>
      <c r="B82" s="61" t="s">
        <v>145</v>
      </c>
      <c r="C82" s="100">
        <v>200</v>
      </c>
      <c r="D82" s="88">
        <f>D83</f>
        <v>7.3</v>
      </c>
      <c r="E82" s="79"/>
    </row>
    <row r="83" spans="1:7" ht="38.25" x14ac:dyDescent="0.2">
      <c r="A83" s="65" t="s">
        <v>96</v>
      </c>
      <c r="B83" s="61" t="s">
        <v>145</v>
      </c>
      <c r="C83" s="100">
        <v>240</v>
      </c>
      <c r="D83" s="88">
        <v>7.3</v>
      </c>
      <c r="E83" s="79"/>
    </row>
    <row r="84" spans="1:7" ht="51" x14ac:dyDescent="0.2">
      <c r="A84" s="83" t="s">
        <v>175</v>
      </c>
      <c r="B84" s="82" t="s">
        <v>146</v>
      </c>
      <c r="C84" s="100"/>
      <c r="D84" s="88">
        <f>D85</f>
        <v>75.2</v>
      </c>
      <c r="E84" s="79"/>
    </row>
    <row r="85" spans="1:7" ht="63.75" x14ac:dyDescent="0.2">
      <c r="A85" s="83" t="s">
        <v>54</v>
      </c>
      <c r="B85" s="82" t="s">
        <v>146</v>
      </c>
      <c r="C85" s="100">
        <v>100</v>
      </c>
      <c r="D85" s="88">
        <f>D86</f>
        <v>75.2</v>
      </c>
      <c r="E85" s="79"/>
    </row>
    <row r="86" spans="1:7" ht="25.5" x14ac:dyDescent="0.2">
      <c r="A86" s="83" t="s">
        <v>55</v>
      </c>
      <c r="B86" s="82" t="s">
        <v>146</v>
      </c>
      <c r="C86" s="100">
        <v>120</v>
      </c>
      <c r="D86" s="88">
        <v>75.2</v>
      </c>
      <c r="E86" s="79"/>
    </row>
    <row r="87" spans="1:7" ht="38.25" x14ac:dyDescent="0.2">
      <c r="A87" s="93" t="s">
        <v>131</v>
      </c>
      <c r="B87" s="96">
        <v>4020000000</v>
      </c>
      <c r="C87" s="97"/>
      <c r="D87" s="90">
        <f>D88+D91</f>
        <v>431.1</v>
      </c>
      <c r="E87" s="79"/>
    </row>
    <row r="88" spans="1:7" ht="51" x14ac:dyDescent="0.2">
      <c r="A88" s="65" t="s">
        <v>132</v>
      </c>
      <c r="B88" s="100">
        <v>4020089141</v>
      </c>
      <c r="C88" s="97"/>
      <c r="D88" s="88">
        <f>D89</f>
        <v>242.9</v>
      </c>
      <c r="E88" s="79"/>
    </row>
    <row r="89" spans="1:7" ht="25.5" x14ac:dyDescent="0.2">
      <c r="A89" s="65" t="s">
        <v>116</v>
      </c>
      <c r="B89" s="100">
        <v>4020089141</v>
      </c>
      <c r="C89" s="110">
        <v>200</v>
      </c>
      <c r="D89" s="111">
        <f>D90</f>
        <v>242.9</v>
      </c>
      <c r="E89" s="79"/>
    </row>
    <row r="90" spans="1:7" ht="38.25" x14ac:dyDescent="0.2">
      <c r="A90" s="72" t="s">
        <v>96</v>
      </c>
      <c r="B90" s="100">
        <v>4020089141</v>
      </c>
      <c r="C90" s="100">
        <v>240</v>
      </c>
      <c r="D90" s="88">
        <v>242.9</v>
      </c>
      <c r="E90" s="79" t="s">
        <v>164</v>
      </c>
    </row>
    <row r="91" spans="1:7" x14ac:dyDescent="0.2">
      <c r="A91" s="74" t="s">
        <v>83</v>
      </c>
      <c r="B91" s="100">
        <v>4020099990</v>
      </c>
      <c r="C91" s="100"/>
      <c r="D91" s="88">
        <f>D92</f>
        <v>188.2</v>
      </c>
      <c r="E91" s="79"/>
    </row>
    <row r="92" spans="1:7" ht="32.25" customHeight="1" x14ac:dyDescent="0.2">
      <c r="A92" s="65" t="s">
        <v>116</v>
      </c>
      <c r="B92" s="100">
        <v>4020099990</v>
      </c>
      <c r="C92" s="114">
        <v>200</v>
      </c>
      <c r="D92" s="115">
        <f>D93</f>
        <v>188.2</v>
      </c>
      <c r="E92" s="79"/>
    </row>
    <row r="93" spans="1:7" ht="28.5" customHeight="1" x14ac:dyDescent="0.2">
      <c r="A93" s="72" t="s">
        <v>96</v>
      </c>
      <c r="B93" s="100">
        <v>4020099990</v>
      </c>
      <c r="C93" s="100">
        <v>240</v>
      </c>
      <c r="D93" s="88">
        <v>188.2</v>
      </c>
      <c r="E93" s="79" t="s">
        <v>164</v>
      </c>
    </row>
    <row r="94" spans="1:7" x14ac:dyDescent="0.2">
      <c r="A94" s="84" t="s">
        <v>64</v>
      </c>
      <c r="B94" s="125" t="s">
        <v>130</v>
      </c>
      <c r="C94" s="97"/>
      <c r="D94" s="90">
        <f>+D98+D107+D95+D101+D104+D110</f>
        <v>8715.7999999999993</v>
      </c>
      <c r="E94" s="123"/>
      <c r="F94" s="124"/>
      <c r="G94" s="124"/>
    </row>
    <row r="95" spans="1:7" ht="41.25" customHeight="1" x14ac:dyDescent="0.2">
      <c r="A95" s="72" t="s">
        <v>189</v>
      </c>
      <c r="B95" s="99">
        <v>4030089051</v>
      </c>
      <c r="C95" s="97"/>
      <c r="D95" s="88">
        <v>400</v>
      </c>
      <c r="E95" s="123"/>
      <c r="F95" s="124"/>
      <c r="G95" s="124"/>
    </row>
    <row r="96" spans="1:7" ht="25.5" x14ac:dyDescent="0.2">
      <c r="A96" s="65" t="s">
        <v>116</v>
      </c>
      <c r="B96" s="99">
        <v>4030089051</v>
      </c>
      <c r="C96" s="100">
        <v>200</v>
      </c>
      <c r="D96" s="88">
        <v>400</v>
      </c>
      <c r="E96" s="123"/>
      <c r="F96" s="124"/>
      <c r="G96" s="124"/>
    </row>
    <row r="97" spans="1:7" ht="38.25" x14ac:dyDescent="0.2">
      <c r="A97" s="72" t="s">
        <v>96</v>
      </c>
      <c r="B97" s="99">
        <v>4030089051</v>
      </c>
      <c r="C97" s="100">
        <v>240</v>
      </c>
      <c r="D97" s="88">
        <v>400</v>
      </c>
      <c r="E97" s="123"/>
      <c r="F97" s="124"/>
      <c r="G97" s="124"/>
    </row>
    <row r="98" spans="1:7" ht="25.5" x14ac:dyDescent="0.2">
      <c r="A98" s="65" t="s">
        <v>101</v>
      </c>
      <c r="B98" s="99">
        <v>4030099990</v>
      </c>
      <c r="C98" s="61"/>
      <c r="D98" s="88">
        <f>D99</f>
        <v>7973.5</v>
      </c>
    </row>
    <row r="99" spans="1:7" ht="29.25" customHeight="1" x14ac:dyDescent="0.2">
      <c r="A99" s="65" t="s">
        <v>116</v>
      </c>
      <c r="B99" s="99">
        <v>4030099990</v>
      </c>
      <c r="C99" s="62">
        <v>200</v>
      </c>
      <c r="D99" s="88">
        <f>D100</f>
        <v>7973.5</v>
      </c>
      <c r="E99" s="79" t="s">
        <v>138</v>
      </c>
    </row>
    <row r="100" spans="1:7" ht="38.25" x14ac:dyDescent="0.2">
      <c r="A100" s="65" t="s">
        <v>96</v>
      </c>
      <c r="B100" s="99">
        <v>4030099990</v>
      </c>
      <c r="C100" s="62">
        <v>240</v>
      </c>
      <c r="D100" s="88">
        <v>7973.5</v>
      </c>
      <c r="E100" s="79"/>
    </row>
    <row r="101" spans="1:7" ht="25.5" x14ac:dyDescent="0.2">
      <c r="A101" s="65" t="s">
        <v>195</v>
      </c>
      <c r="B101" s="99">
        <v>4030082761</v>
      </c>
      <c r="C101" s="100"/>
      <c r="D101" s="88">
        <f>D102</f>
        <v>143.9</v>
      </c>
      <c r="E101" s="79"/>
    </row>
    <row r="102" spans="1:7" ht="25.5" x14ac:dyDescent="0.2">
      <c r="A102" s="72" t="s">
        <v>116</v>
      </c>
      <c r="B102" s="99">
        <v>4030082761</v>
      </c>
      <c r="C102" s="100">
        <v>200</v>
      </c>
      <c r="D102" s="88">
        <f>D103</f>
        <v>143.9</v>
      </c>
      <c r="E102" s="79" t="s">
        <v>139</v>
      </c>
    </row>
    <row r="103" spans="1:7" ht="38.25" x14ac:dyDescent="0.2">
      <c r="A103" s="72" t="s">
        <v>96</v>
      </c>
      <c r="B103" s="99">
        <v>4030082761</v>
      </c>
      <c r="C103" s="100">
        <v>240</v>
      </c>
      <c r="D103" s="88">
        <v>143.9</v>
      </c>
      <c r="E103" s="79"/>
    </row>
    <row r="104" spans="1:7" ht="25.5" x14ac:dyDescent="0.2">
      <c r="A104" s="72" t="s">
        <v>196</v>
      </c>
      <c r="B104" s="99" t="s">
        <v>207</v>
      </c>
      <c r="C104" s="100"/>
      <c r="D104" s="88">
        <f>D105</f>
        <v>10.9</v>
      </c>
      <c r="E104" s="79"/>
    </row>
    <row r="105" spans="1:7" ht="25.5" x14ac:dyDescent="0.2">
      <c r="A105" s="72" t="s">
        <v>116</v>
      </c>
      <c r="B105" s="99" t="s">
        <v>207</v>
      </c>
      <c r="C105" s="100">
        <v>200</v>
      </c>
      <c r="D105" s="88">
        <f>D106</f>
        <v>10.9</v>
      </c>
      <c r="E105" s="79"/>
    </row>
    <row r="106" spans="1:7" ht="38.25" x14ac:dyDescent="0.2">
      <c r="A106" s="72" t="s">
        <v>96</v>
      </c>
      <c r="B106" s="99" t="s">
        <v>207</v>
      </c>
      <c r="C106" s="100">
        <v>240</v>
      </c>
      <c r="D106" s="88">
        <v>10.9</v>
      </c>
      <c r="E106" s="79"/>
    </row>
    <row r="107" spans="1:7" x14ac:dyDescent="0.2">
      <c r="A107" s="60" t="s">
        <v>135</v>
      </c>
      <c r="B107" s="99">
        <v>4030089182</v>
      </c>
      <c r="C107" s="97"/>
      <c r="D107" s="88">
        <f>D109</f>
        <v>130.9</v>
      </c>
    </row>
    <row r="108" spans="1:7" ht="26.25" customHeight="1" x14ac:dyDescent="0.2">
      <c r="A108" s="65" t="s">
        <v>116</v>
      </c>
      <c r="B108" s="99">
        <v>4030089182</v>
      </c>
      <c r="C108" s="100">
        <v>200</v>
      </c>
      <c r="D108" s="88">
        <f>D109</f>
        <v>130.9</v>
      </c>
    </row>
    <row r="109" spans="1:7" ht="38.25" x14ac:dyDescent="0.2">
      <c r="A109" s="65" t="s">
        <v>96</v>
      </c>
      <c r="B109" s="99">
        <v>4030089182</v>
      </c>
      <c r="C109" s="100">
        <v>240</v>
      </c>
      <c r="D109" s="88">
        <v>130.9</v>
      </c>
      <c r="E109" s="79" t="s">
        <v>139</v>
      </c>
    </row>
    <row r="110" spans="1:7" ht="25.5" x14ac:dyDescent="0.2">
      <c r="A110" s="65" t="s">
        <v>116</v>
      </c>
      <c r="B110" s="99">
        <v>4030099990</v>
      </c>
      <c r="C110" s="62">
        <v>200</v>
      </c>
      <c r="D110" s="88">
        <v>56.6</v>
      </c>
      <c r="E110" s="79"/>
    </row>
    <row r="111" spans="1:7" ht="38.25" x14ac:dyDescent="0.2">
      <c r="A111" s="65" t="s">
        <v>96</v>
      </c>
      <c r="B111" s="99">
        <v>4030099990</v>
      </c>
      <c r="C111" s="62">
        <v>240</v>
      </c>
      <c r="D111" s="88">
        <v>56.6</v>
      </c>
      <c r="E111" s="79" t="s">
        <v>139</v>
      </c>
    </row>
    <row r="112" spans="1:7" ht="33" customHeight="1" x14ac:dyDescent="0.2">
      <c r="A112" s="93" t="s">
        <v>87</v>
      </c>
      <c r="B112" s="97">
        <v>4060000000</v>
      </c>
      <c r="C112" s="97"/>
      <c r="D112" s="90">
        <f>D113+D116+D136+D122+D130+D133+D120+D139+D127</f>
        <v>59853.8</v>
      </c>
      <c r="E112" s="79"/>
    </row>
    <row r="113" spans="1:5" ht="24.75" customHeight="1" x14ac:dyDescent="0.2">
      <c r="A113" s="65" t="s">
        <v>83</v>
      </c>
      <c r="B113" s="100">
        <v>4060099990</v>
      </c>
      <c r="C113" s="97"/>
      <c r="D113" s="88">
        <f>D114</f>
        <v>1269.7</v>
      </c>
      <c r="E113" s="79"/>
    </row>
    <row r="114" spans="1:5" ht="25.5" x14ac:dyDescent="0.2">
      <c r="A114" s="65" t="s">
        <v>116</v>
      </c>
      <c r="B114" s="100">
        <v>4060099990</v>
      </c>
      <c r="C114" s="100">
        <v>200</v>
      </c>
      <c r="D114" s="88">
        <f>D115</f>
        <v>1269.7</v>
      </c>
    </row>
    <row r="115" spans="1:5" ht="38.25" x14ac:dyDescent="0.2">
      <c r="A115" s="65" t="s">
        <v>96</v>
      </c>
      <c r="B115" s="100">
        <v>4060099990</v>
      </c>
      <c r="C115" s="100">
        <v>240</v>
      </c>
      <c r="D115" s="88">
        <v>1269.7</v>
      </c>
      <c r="E115" s="79" t="s">
        <v>113</v>
      </c>
    </row>
    <row r="116" spans="1:5" x14ac:dyDescent="0.2">
      <c r="A116" s="65" t="s">
        <v>148</v>
      </c>
      <c r="B116" s="100">
        <v>4060061100</v>
      </c>
      <c r="C116" s="100"/>
      <c r="D116" s="88">
        <f>D117</f>
        <v>14314</v>
      </c>
    </row>
    <row r="117" spans="1:5" x14ac:dyDescent="0.2">
      <c r="A117" s="77" t="s">
        <v>56</v>
      </c>
      <c r="B117" s="100">
        <v>4060061100</v>
      </c>
      <c r="C117" s="100">
        <v>800</v>
      </c>
      <c r="D117" s="88">
        <f>D118</f>
        <v>14314</v>
      </c>
    </row>
    <row r="118" spans="1:5" ht="52.5" customHeight="1" x14ac:dyDescent="0.2">
      <c r="A118" s="87" t="s">
        <v>123</v>
      </c>
      <c r="B118" s="100">
        <v>4060061100</v>
      </c>
      <c r="C118" s="100">
        <v>810</v>
      </c>
      <c r="D118" s="88">
        <f>D119</f>
        <v>14314</v>
      </c>
      <c r="E118" s="79" t="s">
        <v>103</v>
      </c>
    </row>
    <row r="119" spans="1:5" ht="51" x14ac:dyDescent="0.2">
      <c r="A119" s="72" t="s">
        <v>124</v>
      </c>
      <c r="B119" s="100">
        <v>4060061100</v>
      </c>
      <c r="C119" s="100">
        <v>811</v>
      </c>
      <c r="D119" s="88">
        <v>14314</v>
      </c>
    </row>
    <row r="120" spans="1:5" ht="38.25" x14ac:dyDescent="0.2">
      <c r="A120" s="65" t="s">
        <v>198</v>
      </c>
      <c r="B120" s="100">
        <v>4060089103</v>
      </c>
      <c r="C120" s="100"/>
      <c r="D120" s="88">
        <v>4462</v>
      </c>
      <c r="E120" s="79"/>
    </row>
    <row r="121" spans="1:5" ht="51" x14ac:dyDescent="0.2">
      <c r="A121" s="72" t="s">
        <v>124</v>
      </c>
      <c r="B121" s="100">
        <v>4060089103</v>
      </c>
      <c r="C121" s="100">
        <v>811</v>
      </c>
      <c r="D121" s="88">
        <v>4462</v>
      </c>
      <c r="E121" s="79"/>
    </row>
    <row r="122" spans="1:5" ht="38.25" x14ac:dyDescent="0.2">
      <c r="A122" s="65" t="s">
        <v>142</v>
      </c>
      <c r="B122" s="99">
        <v>4060000000</v>
      </c>
      <c r="C122" s="100"/>
      <c r="D122" s="88">
        <f>D123</f>
        <v>1823.8</v>
      </c>
      <c r="E122" s="79"/>
    </row>
    <row r="123" spans="1:5" ht="25.5" x14ac:dyDescent="0.2">
      <c r="A123" s="65" t="s">
        <v>134</v>
      </c>
      <c r="B123" s="99">
        <v>4060089191</v>
      </c>
      <c r="C123" s="100"/>
      <c r="D123" s="88">
        <f>D124</f>
        <v>1823.8</v>
      </c>
      <c r="E123" s="79"/>
    </row>
    <row r="124" spans="1:5" x14ac:dyDescent="0.2">
      <c r="A124" s="77" t="s">
        <v>56</v>
      </c>
      <c r="B124" s="99">
        <v>4060089191</v>
      </c>
      <c r="C124" s="100">
        <v>800</v>
      </c>
      <c r="D124" s="88">
        <f>D125</f>
        <v>1823.8</v>
      </c>
      <c r="E124" s="79"/>
    </row>
    <row r="125" spans="1:5" ht="51" x14ac:dyDescent="0.2">
      <c r="A125" s="87" t="s">
        <v>123</v>
      </c>
      <c r="B125" s="99">
        <v>4060089191</v>
      </c>
      <c r="C125" s="100">
        <v>810</v>
      </c>
      <c r="D125" s="88">
        <f>D126</f>
        <v>1823.8</v>
      </c>
      <c r="E125" s="79"/>
    </row>
    <row r="126" spans="1:5" ht="51" x14ac:dyDescent="0.2">
      <c r="A126" s="72" t="s">
        <v>124</v>
      </c>
      <c r="B126" s="99">
        <v>4060089191</v>
      </c>
      <c r="C126" s="100">
        <v>811</v>
      </c>
      <c r="D126" s="88">
        <v>1823.8</v>
      </c>
      <c r="E126" s="79" t="s">
        <v>143</v>
      </c>
    </row>
    <row r="127" spans="1:5" ht="38.25" x14ac:dyDescent="0.2">
      <c r="A127" s="65" t="s">
        <v>210</v>
      </c>
      <c r="B127" s="100">
        <v>4060085160</v>
      </c>
      <c r="C127" s="100"/>
      <c r="D127" s="88">
        <f>D128</f>
        <v>2140.1</v>
      </c>
      <c r="E127" s="79"/>
    </row>
    <row r="128" spans="1:5" ht="25.5" x14ac:dyDescent="0.2">
      <c r="A128" s="65" t="s">
        <v>116</v>
      </c>
      <c r="B128" s="100">
        <v>4060085160</v>
      </c>
      <c r="C128" s="100">
        <v>200</v>
      </c>
      <c r="D128" s="88">
        <f>D129</f>
        <v>2140.1</v>
      </c>
      <c r="E128" s="79"/>
    </row>
    <row r="129" spans="1:8" ht="38.25" x14ac:dyDescent="0.2">
      <c r="A129" s="65" t="s">
        <v>96</v>
      </c>
      <c r="B129" s="100">
        <v>4060085160</v>
      </c>
      <c r="C129" s="100">
        <v>240</v>
      </c>
      <c r="D129" s="88">
        <v>2140.1</v>
      </c>
      <c r="E129" s="79" t="s">
        <v>104</v>
      </c>
    </row>
    <row r="130" spans="1:8" ht="25.5" x14ac:dyDescent="0.2">
      <c r="A130" s="65" t="s">
        <v>168</v>
      </c>
      <c r="B130" s="100">
        <v>4060089106</v>
      </c>
      <c r="C130" s="100"/>
      <c r="D130" s="88">
        <f>D131</f>
        <v>3556.9</v>
      </c>
      <c r="E130" s="79"/>
    </row>
    <row r="131" spans="1:8" ht="25.5" x14ac:dyDescent="0.2">
      <c r="A131" s="65" t="s">
        <v>116</v>
      </c>
      <c r="B131" s="100">
        <v>4060089106</v>
      </c>
      <c r="C131" s="100">
        <v>200</v>
      </c>
      <c r="D131" s="88">
        <f>D132</f>
        <v>3556.9</v>
      </c>
      <c r="E131" s="79"/>
    </row>
    <row r="132" spans="1:8" ht="33" customHeight="1" x14ac:dyDescent="0.2">
      <c r="A132" s="65" t="s">
        <v>96</v>
      </c>
      <c r="B132" s="100">
        <v>4060089106</v>
      </c>
      <c r="C132" s="100">
        <v>240</v>
      </c>
      <c r="D132" s="88">
        <v>3556.9</v>
      </c>
      <c r="E132" s="79" t="s">
        <v>104</v>
      </c>
    </row>
    <row r="133" spans="1:8" ht="19.5" customHeight="1" x14ac:dyDescent="0.2">
      <c r="A133" s="65" t="s">
        <v>186</v>
      </c>
      <c r="B133" s="100">
        <v>4060089108</v>
      </c>
      <c r="C133" s="100"/>
      <c r="D133" s="88">
        <f>D134</f>
        <v>2458.1</v>
      </c>
      <c r="E133" s="79"/>
    </row>
    <row r="134" spans="1:8" ht="27.75" customHeight="1" x14ac:dyDescent="0.2">
      <c r="A134" s="65" t="s">
        <v>116</v>
      </c>
      <c r="B134" s="100">
        <v>4060089108</v>
      </c>
      <c r="C134" s="100">
        <v>200</v>
      </c>
      <c r="D134" s="88">
        <f>D135</f>
        <v>2458.1</v>
      </c>
      <c r="E134" s="79"/>
    </row>
    <row r="135" spans="1:8" ht="31.5" customHeight="1" x14ac:dyDescent="0.2">
      <c r="A135" s="65" t="s">
        <v>96</v>
      </c>
      <c r="B135" s="100">
        <v>4060089108</v>
      </c>
      <c r="C135" s="100">
        <v>240</v>
      </c>
      <c r="D135" s="88">
        <v>2458.1</v>
      </c>
      <c r="E135" s="79"/>
    </row>
    <row r="136" spans="1:8" x14ac:dyDescent="0.2">
      <c r="A136" s="65" t="s">
        <v>88</v>
      </c>
      <c r="B136" s="100">
        <v>4060099990</v>
      </c>
      <c r="C136" s="100"/>
      <c r="D136" s="88">
        <f>D137</f>
        <v>29279.200000000001</v>
      </c>
    </row>
    <row r="137" spans="1:8" ht="25.5" x14ac:dyDescent="0.2">
      <c r="A137" s="65" t="s">
        <v>116</v>
      </c>
      <c r="B137" s="100">
        <v>4060099990</v>
      </c>
      <c r="C137" s="100">
        <v>200</v>
      </c>
      <c r="D137" s="88">
        <f>D138</f>
        <v>29279.200000000001</v>
      </c>
    </row>
    <row r="138" spans="1:8" ht="30" customHeight="1" x14ac:dyDescent="0.2">
      <c r="A138" s="65" t="s">
        <v>96</v>
      </c>
      <c r="B138" s="100">
        <v>4060099990</v>
      </c>
      <c r="C138" s="100">
        <v>240</v>
      </c>
      <c r="D138" s="88">
        <v>29279.200000000001</v>
      </c>
      <c r="E138" s="79" t="s">
        <v>104</v>
      </c>
      <c r="F138" s="79" t="s">
        <v>206</v>
      </c>
      <c r="G138" s="79" t="s">
        <v>221</v>
      </c>
      <c r="H138" s="79" t="s">
        <v>222</v>
      </c>
    </row>
    <row r="139" spans="1:8" ht="30" customHeight="1" x14ac:dyDescent="0.2">
      <c r="A139" s="65" t="s">
        <v>205</v>
      </c>
      <c r="B139" s="100">
        <v>4060089061</v>
      </c>
      <c r="C139" s="100"/>
      <c r="D139" s="88">
        <v>550</v>
      </c>
      <c r="E139" s="79"/>
    </row>
    <row r="140" spans="1:8" ht="30" customHeight="1" x14ac:dyDescent="0.2">
      <c r="A140" s="65" t="s">
        <v>116</v>
      </c>
      <c r="B140" s="100">
        <v>4060089061</v>
      </c>
      <c r="C140" s="100">
        <v>200</v>
      </c>
      <c r="D140" s="88">
        <v>550</v>
      </c>
      <c r="E140" s="79" t="s">
        <v>206</v>
      </c>
    </row>
    <row r="141" spans="1:8" ht="30" customHeight="1" x14ac:dyDescent="0.2">
      <c r="A141" s="65" t="s">
        <v>96</v>
      </c>
      <c r="B141" s="100">
        <v>4060089061</v>
      </c>
      <c r="C141" s="100">
        <v>240</v>
      </c>
      <c r="D141" s="88">
        <v>550</v>
      </c>
      <c r="E141" s="79"/>
    </row>
    <row r="142" spans="1:8" ht="21.75" customHeight="1" x14ac:dyDescent="0.2">
      <c r="A142" s="93" t="s">
        <v>89</v>
      </c>
      <c r="B142" s="97">
        <v>4070000000</v>
      </c>
      <c r="C142" s="97"/>
      <c r="D142" s="90">
        <f>D143+D147+D157+D145+D162+D166+D152+D158+D150+D154+D164</f>
        <v>16035.2</v>
      </c>
      <c r="E142" s="79"/>
    </row>
    <row r="143" spans="1:8" ht="30" customHeight="1" x14ac:dyDescent="0.2">
      <c r="A143" s="74" t="s">
        <v>136</v>
      </c>
      <c r="B143" s="100">
        <v>4070082520</v>
      </c>
      <c r="C143" s="76"/>
      <c r="D143" s="88">
        <v>26.5</v>
      </c>
      <c r="E143" s="79"/>
    </row>
    <row r="144" spans="1:8" ht="51" x14ac:dyDescent="0.2">
      <c r="A144" s="65" t="s">
        <v>122</v>
      </c>
      <c r="B144" s="100">
        <v>4070082520</v>
      </c>
      <c r="C144" s="101">
        <v>611</v>
      </c>
      <c r="D144" s="88">
        <v>26.5</v>
      </c>
    </row>
    <row r="145" spans="1:5" ht="25.5" x14ac:dyDescent="0.2">
      <c r="A145" s="74" t="s">
        <v>136</v>
      </c>
      <c r="B145" s="100" t="s">
        <v>208</v>
      </c>
      <c r="C145" s="76"/>
      <c r="D145" s="88">
        <v>4.7</v>
      </c>
      <c r="E145" s="53"/>
    </row>
    <row r="146" spans="1:5" ht="51" x14ac:dyDescent="0.2">
      <c r="A146" s="65" t="s">
        <v>122</v>
      </c>
      <c r="B146" s="100" t="s">
        <v>208</v>
      </c>
      <c r="C146" s="101">
        <v>611</v>
      </c>
      <c r="D146" s="88">
        <v>4.7</v>
      </c>
      <c r="E146" s="53"/>
    </row>
    <row r="147" spans="1:5" ht="25.5" x14ac:dyDescent="0.2">
      <c r="A147" s="65" t="s">
        <v>90</v>
      </c>
      <c r="B147" s="100">
        <v>4070000590</v>
      </c>
      <c r="C147" s="100"/>
      <c r="D147" s="88">
        <f>D148</f>
        <v>14604.7</v>
      </c>
    </row>
    <row r="148" spans="1:5" ht="38.25" x14ac:dyDescent="0.2">
      <c r="A148" s="65" t="s">
        <v>121</v>
      </c>
      <c r="B148" s="100">
        <v>4070000590</v>
      </c>
      <c r="C148" s="100">
        <v>600</v>
      </c>
      <c r="D148" s="88">
        <f>D149</f>
        <v>14604.7</v>
      </c>
    </row>
    <row r="149" spans="1:5" ht="51" x14ac:dyDescent="0.2">
      <c r="A149" s="65" t="s">
        <v>122</v>
      </c>
      <c r="B149" s="100">
        <v>4070000590</v>
      </c>
      <c r="C149" s="100">
        <v>611</v>
      </c>
      <c r="D149" s="88">
        <v>14604.7</v>
      </c>
    </row>
    <row r="150" spans="1:5" ht="25.5" x14ac:dyDescent="0.2">
      <c r="A150" s="65" t="s">
        <v>116</v>
      </c>
      <c r="B150" s="100">
        <v>4070020700</v>
      </c>
      <c r="C150" s="100">
        <v>200</v>
      </c>
      <c r="D150" s="88">
        <f>D151</f>
        <v>100</v>
      </c>
    </row>
    <row r="151" spans="1:5" ht="38.25" x14ac:dyDescent="0.2">
      <c r="A151" s="65" t="s">
        <v>96</v>
      </c>
      <c r="B151" s="100">
        <v>4070020700</v>
      </c>
      <c r="C151" s="100">
        <v>240</v>
      </c>
      <c r="D151" s="88">
        <v>100</v>
      </c>
    </row>
    <row r="152" spans="1:5" ht="25.5" x14ac:dyDescent="0.2">
      <c r="A152" s="65" t="s">
        <v>215</v>
      </c>
      <c r="B152" s="100">
        <v>4070000700</v>
      </c>
      <c r="C152" s="100"/>
      <c r="D152" s="88">
        <f>D153</f>
        <v>150</v>
      </c>
    </row>
    <row r="153" spans="1:5" x14ac:dyDescent="0.2">
      <c r="A153" s="65" t="s">
        <v>202</v>
      </c>
      <c r="B153" s="100">
        <v>4070000700</v>
      </c>
      <c r="C153" s="100">
        <v>612</v>
      </c>
      <c r="D153" s="88">
        <v>150</v>
      </c>
    </row>
    <row r="154" spans="1:5" ht="38.25" x14ac:dyDescent="0.2">
      <c r="A154" s="65" t="s">
        <v>121</v>
      </c>
      <c r="B154" s="100">
        <v>4070020700</v>
      </c>
      <c r="C154" s="100">
        <v>600</v>
      </c>
      <c r="D154" s="88">
        <f>D155</f>
        <v>220.3</v>
      </c>
    </row>
    <row r="155" spans="1:5" ht="27.75" customHeight="1" x14ac:dyDescent="0.2">
      <c r="A155" s="65" t="s">
        <v>201</v>
      </c>
      <c r="B155" s="100">
        <v>4070020700</v>
      </c>
      <c r="C155" s="100">
        <v>633</v>
      </c>
      <c r="D155" s="88">
        <v>220.3</v>
      </c>
    </row>
    <row r="156" spans="1:5" ht="21.75" customHeight="1" x14ac:dyDescent="0.2">
      <c r="A156" s="65" t="s">
        <v>216</v>
      </c>
      <c r="B156" s="100">
        <v>4070020700</v>
      </c>
      <c r="C156" s="100">
        <v>300</v>
      </c>
      <c r="D156" s="88">
        <f>D157</f>
        <v>124</v>
      </c>
    </row>
    <row r="157" spans="1:5" ht="15" customHeight="1" x14ac:dyDescent="0.2">
      <c r="A157" s="65" t="s">
        <v>217</v>
      </c>
      <c r="B157" s="100">
        <v>4070020700</v>
      </c>
      <c r="C157" s="100">
        <v>360</v>
      </c>
      <c r="D157" s="88">
        <v>124</v>
      </c>
    </row>
    <row r="158" spans="1:5" ht="41.25" customHeight="1" x14ac:dyDescent="0.2">
      <c r="A158" s="65" t="s">
        <v>209</v>
      </c>
      <c r="B158" s="100">
        <v>4070089031</v>
      </c>
      <c r="C158" s="100"/>
      <c r="D158" s="88">
        <f>D159</f>
        <v>730</v>
      </c>
    </row>
    <row r="159" spans="1:5" ht="19.5" customHeight="1" x14ac:dyDescent="0.2">
      <c r="A159" s="65" t="s">
        <v>160</v>
      </c>
      <c r="B159" s="100">
        <v>4070089031</v>
      </c>
      <c r="C159" s="100"/>
      <c r="D159" s="88">
        <f>D160</f>
        <v>730</v>
      </c>
    </row>
    <row r="160" spans="1:5" ht="36.75" customHeight="1" x14ac:dyDescent="0.2">
      <c r="A160" s="65" t="s">
        <v>121</v>
      </c>
      <c r="B160" s="100">
        <v>4070089031</v>
      </c>
      <c r="C160" s="100">
        <v>600</v>
      </c>
      <c r="D160" s="88">
        <f>D161</f>
        <v>730</v>
      </c>
    </row>
    <row r="161" spans="1:4" ht="50.25" customHeight="1" x14ac:dyDescent="0.2">
      <c r="A161" s="65" t="s">
        <v>161</v>
      </c>
      <c r="B161" s="100">
        <v>4070089031</v>
      </c>
      <c r="C161" s="100">
        <v>630</v>
      </c>
      <c r="D161" s="88">
        <v>730</v>
      </c>
    </row>
    <row r="162" spans="1:4" ht="31.5" customHeight="1" x14ac:dyDescent="0.2">
      <c r="A162" s="65" t="s">
        <v>200</v>
      </c>
      <c r="B162" s="100">
        <v>4070089032</v>
      </c>
      <c r="C162" s="100"/>
      <c r="D162" s="88">
        <v>15</v>
      </c>
    </row>
    <row r="163" spans="1:4" ht="17.25" customHeight="1" x14ac:dyDescent="0.2">
      <c r="A163" s="65" t="s">
        <v>202</v>
      </c>
      <c r="B163" s="100">
        <v>4070089032</v>
      </c>
      <c r="C163" s="100">
        <v>612</v>
      </c>
      <c r="D163" s="88">
        <v>15</v>
      </c>
    </row>
    <row r="164" spans="1:4" ht="27.75" customHeight="1" x14ac:dyDescent="0.2">
      <c r="A164" s="65" t="s">
        <v>219</v>
      </c>
      <c r="B164" s="100">
        <v>4070089033</v>
      </c>
      <c r="C164" s="100"/>
      <c r="D164" s="88">
        <f>D165</f>
        <v>50</v>
      </c>
    </row>
    <row r="165" spans="1:4" ht="17.25" customHeight="1" x14ac:dyDescent="0.2">
      <c r="A165" s="65" t="s">
        <v>202</v>
      </c>
      <c r="B165" s="100">
        <v>4070089033</v>
      </c>
      <c r="C165" s="100">
        <v>612</v>
      </c>
      <c r="D165" s="88">
        <v>50</v>
      </c>
    </row>
    <row r="166" spans="1:4" ht="54" customHeight="1" x14ac:dyDescent="0.2">
      <c r="A166" s="65" t="s">
        <v>211</v>
      </c>
      <c r="B166" s="100">
        <v>4070089212</v>
      </c>
      <c r="C166" s="101"/>
      <c r="D166" s="88">
        <v>10</v>
      </c>
    </row>
    <row r="167" spans="1:4" ht="37.5" customHeight="1" x14ac:dyDescent="0.2">
      <c r="A167" s="65" t="s">
        <v>121</v>
      </c>
      <c r="B167" s="100">
        <v>4070089212</v>
      </c>
      <c r="C167" s="101">
        <v>610</v>
      </c>
      <c r="D167" s="88">
        <v>10</v>
      </c>
    </row>
    <row r="168" spans="1:4" ht="13.5" customHeight="1" x14ac:dyDescent="0.2">
      <c r="A168" s="65" t="s">
        <v>202</v>
      </c>
      <c r="B168" s="100">
        <v>4070089212</v>
      </c>
      <c r="C168" s="101">
        <v>612</v>
      </c>
      <c r="D168" s="88">
        <v>10</v>
      </c>
    </row>
    <row r="169" spans="1:4" ht="43.5" customHeight="1" x14ac:dyDescent="0.2">
      <c r="A169" s="133" t="s">
        <v>141</v>
      </c>
      <c r="B169" s="96">
        <v>4080000000</v>
      </c>
      <c r="C169" s="97"/>
      <c r="D169" s="90">
        <f>D170</f>
        <v>134</v>
      </c>
    </row>
    <row r="170" spans="1:4" x14ac:dyDescent="0.2">
      <c r="A170" s="72" t="s">
        <v>97</v>
      </c>
      <c r="B170" s="99">
        <v>4080020210</v>
      </c>
      <c r="C170" s="100"/>
      <c r="D170" s="88">
        <f>D171</f>
        <v>134</v>
      </c>
    </row>
    <row r="171" spans="1:4" x14ac:dyDescent="0.2">
      <c r="A171" s="65" t="s">
        <v>56</v>
      </c>
      <c r="B171" s="99">
        <v>4080020210</v>
      </c>
      <c r="C171" s="100">
        <v>800</v>
      </c>
      <c r="D171" s="88">
        <f>D172</f>
        <v>134</v>
      </c>
    </row>
    <row r="172" spans="1:4" x14ac:dyDescent="0.2">
      <c r="A172" s="65" t="s">
        <v>58</v>
      </c>
      <c r="B172" s="99">
        <v>4080020210</v>
      </c>
      <c r="C172" s="100">
        <v>870</v>
      </c>
      <c r="D172" s="88">
        <v>134</v>
      </c>
    </row>
    <row r="173" spans="1:4" x14ac:dyDescent="0.2">
      <c r="A173" s="93" t="s">
        <v>117</v>
      </c>
      <c r="B173" s="97">
        <v>4100000000</v>
      </c>
      <c r="C173" s="97"/>
      <c r="D173" s="90">
        <f>D175+D177</f>
        <v>176.39999999999998</v>
      </c>
    </row>
    <row r="174" spans="1:4" ht="36" customHeight="1" x14ac:dyDescent="0.2">
      <c r="A174" s="65" t="s">
        <v>118</v>
      </c>
      <c r="B174" s="100">
        <v>4100020800</v>
      </c>
      <c r="C174" s="100"/>
      <c r="D174" s="88">
        <f>D175</f>
        <v>85.1</v>
      </c>
    </row>
    <row r="175" spans="1:4" ht="27.75" customHeight="1" x14ac:dyDescent="0.2">
      <c r="A175" s="65" t="s">
        <v>116</v>
      </c>
      <c r="B175" s="100">
        <v>4100020800</v>
      </c>
      <c r="C175" s="100">
        <v>200</v>
      </c>
      <c r="D175" s="88">
        <f>D176</f>
        <v>85.1</v>
      </c>
    </row>
    <row r="176" spans="1:4" ht="33" customHeight="1" x14ac:dyDescent="0.2">
      <c r="A176" s="65" t="s">
        <v>96</v>
      </c>
      <c r="B176" s="100">
        <v>4100020800</v>
      </c>
      <c r="C176" s="100">
        <v>240</v>
      </c>
      <c r="D176" s="88">
        <v>85.1</v>
      </c>
    </row>
    <row r="177" spans="1:4" ht="17.25" customHeight="1" x14ac:dyDescent="0.2">
      <c r="A177" s="65" t="s">
        <v>150</v>
      </c>
      <c r="B177" s="100">
        <v>4110089020</v>
      </c>
      <c r="C177" s="100">
        <v>500</v>
      </c>
      <c r="D177" s="88">
        <v>91.3</v>
      </c>
    </row>
    <row r="178" spans="1:4" ht="24" customHeight="1" x14ac:dyDescent="0.2">
      <c r="A178" s="65" t="s">
        <v>176</v>
      </c>
      <c r="B178" s="100">
        <v>4110089020</v>
      </c>
      <c r="C178" s="100">
        <v>540</v>
      </c>
      <c r="D178" s="88">
        <v>91.3</v>
      </c>
    </row>
    <row r="179" spans="1:4" x14ac:dyDescent="0.2">
      <c r="A179" s="93" t="s">
        <v>67</v>
      </c>
      <c r="B179" s="54"/>
      <c r="C179" s="54"/>
      <c r="D179" s="91">
        <f>D15+D40</f>
        <v>139852.20000000001</v>
      </c>
    </row>
    <row r="180" spans="1:4" x14ac:dyDescent="0.2">
      <c r="A180" s="134"/>
    </row>
  </sheetData>
  <mergeCells count="13">
    <mergeCell ref="B1:D1"/>
    <mergeCell ref="A2:D2"/>
    <mergeCell ref="A3:D3"/>
    <mergeCell ref="A4:D4"/>
    <mergeCell ref="A13:D13"/>
    <mergeCell ref="A9:D9"/>
    <mergeCell ref="A12:D12"/>
    <mergeCell ref="A11:D11"/>
    <mergeCell ref="A10:D10"/>
    <mergeCell ref="B5:D5"/>
    <mergeCell ref="A6:D6"/>
    <mergeCell ref="A7:D7"/>
    <mergeCell ref="A8:D8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8"/>
  <dimension ref="A1:O237"/>
  <sheetViews>
    <sheetView tabSelected="1" zoomScaleNormal="100" zoomScaleSheetLayoutView="100" workbookViewId="0">
      <selection activeCell="F8" sqref="F8:J8"/>
    </sheetView>
  </sheetViews>
  <sheetFormatPr defaultColWidth="8" defaultRowHeight="12.75" x14ac:dyDescent="0.2"/>
  <cols>
    <col min="1" max="1" width="39.42578125" style="14" customWidth="1"/>
    <col min="2" max="2" width="4.85546875" style="14" customWidth="1"/>
    <col min="3" max="3" width="4.42578125" style="14" customWidth="1"/>
    <col min="4" max="4" width="4.140625" style="14" customWidth="1"/>
    <col min="5" max="5" width="11" style="14" customWidth="1"/>
    <col min="6" max="6" width="4.42578125" style="14" customWidth="1"/>
    <col min="7" max="7" width="8.42578125" style="14" hidden="1" customWidth="1"/>
    <col min="8" max="8" width="11.7109375" style="14" customWidth="1"/>
    <col min="9" max="9" width="11.85546875" style="14" customWidth="1"/>
    <col min="10" max="10" width="10.85546875" style="14" customWidth="1"/>
    <col min="11" max="16384" width="8" style="14"/>
  </cols>
  <sheetData>
    <row r="1" spans="1:15" x14ac:dyDescent="0.2">
      <c r="F1" s="40"/>
      <c r="G1" s="40"/>
      <c r="H1" s="40"/>
      <c r="I1" s="172" t="s">
        <v>184</v>
      </c>
      <c r="J1" s="172"/>
    </row>
    <row r="2" spans="1:15" x14ac:dyDescent="0.2">
      <c r="A2" s="13"/>
      <c r="B2" s="13"/>
      <c r="C2" s="173" t="s">
        <v>49</v>
      </c>
      <c r="D2" s="173"/>
      <c r="E2" s="173"/>
      <c r="F2" s="173"/>
      <c r="G2" s="173"/>
      <c r="H2" s="173"/>
      <c r="I2" s="173"/>
      <c r="J2" s="173"/>
    </row>
    <row r="3" spans="1:15" x14ac:dyDescent="0.2">
      <c r="A3" s="13"/>
      <c r="B3" s="13"/>
      <c r="C3" s="13"/>
      <c r="E3" s="173" t="s">
        <v>60</v>
      </c>
      <c r="F3" s="173"/>
      <c r="G3" s="173"/>
      <c r="H3" s="173"/>
      <c r="I3" s="173"/>
      <c r="J3" s="173"/>
    </row>
    <row r="4" spans="1:15" x14ac:dyDescent="0.2">
      <c r="A4" s="39"/>
      <c r="B4"/>
      <c r="C4"/>
      <c r="D4"/>
      <c r="E4"/>
      <c r="F4" s="174" t="s">
        <v>224</v>
      </c>
      <c r="G4" s="174"/>
      <c r="H4" s="174"/>
      <c r="I4" s="174"/>
      <c r="J4" s="174"/>
    </row>
    <row r="5" spans="1:15" x14ac:dyDescent="0.2">
      <c r="F5" s="40"/>
      <c r="G5" s="40"/>
      <c r="H5" s="40"/>
      <c r="I5" s="172" t="s">
        <v>185</v>
      </c>
      <c r="J5" s="172"/>
      <c r="K5" s="41"/>
      <c r="L5" s="40"/>
    </row>
    <row r="6" spans="1:15" ht="11.25" customHeight="1" x14ac:dyDescent="0.2">
      <c r="A6" s="13"/>
      <c r="B6" s="13"/>
      <c r="C6" s="173" t="s">
        <v>49</v>
      </c>
      <c r="D6" s="173"/>
      <c r="E6" s="173"/>
      <c r="F6" s="173"/>
      <c r="G6" s="173"/>
      <c r="H6" s="173"/>
      <c r="I6" s="173"/>
      <c r="J6" s="173"/>
      <c r="K6" s="41"/>
      <c r="L6" s="40"/>
    </row>
    <row r="7" spans="1:15" x14ac:dyDescent="0.2">
      <c r="A7" s="13"/>
      <c r="B7" s="13"/>
      <c r="C7" s="13"/>
      <c r="E7" s="173" t="s">
        <v>60</v>
      </c>
      <c r="F7" s="173"/>
      <c r="G7" s="173"/>
      <c r="H7" s="173"/>
      <c r="I7" s="173"/>
      <c r="J7" s="173"/>
      <c r="K7" s="41"/>
      <c r="L7" s="40"/>
    </row>
    <row r="8" spans="1:15" ht="12.75" customHeight="1" x14ac:dyDescent="0.2">
      <c r="A8" s="39"/>
      <c r="B8"/>
      <c r="C8"/>
      <c r="D8"/>
      <c r="E8"/>
      <c r="F8" s="176" t="s">
        <v>183</v>
      </c>
      <c r="G8" s="176"/>
      <c r="H8" s="176"/>
      <c r="I8" s="176"/>
      <c r="J8" s="176"/>
      <c r="K8" s="42"/>
      <c r="L8"/>
      <c r="M8"/>
      <c r="N8"/>
      <c r="O8"/>
    </row>
    <row r="9" spans="1:15" ht="6.75" customHeight="1" x14ac:dyDescent="0.2">
      <c r="A9" s="13"/>
      <c r="B9" s="13"/>
      <c r="C9" s="13"/>
      <c r="D9" s="13"/>
      <c r="E9" s="13"/>
      <c r="F9" s="13"/>
      <c r="G9" s="13"/>
      <c r="H9" s="13"/>
    </row>
    <row r="10" spans="1:15" s="15" customFormat="1" ht="15.75" customHeight="1" x14ac:dyDescent="0.25">
      <c r="A10" s="175" t="s">
        <v>81</v>
      </c>
      <c r="B10" s="175"/>
      <c r="C10" s="175"/>
      <c r="D10" s="175"/>
      <c r="E10" s="175"/>
      <c r="F10" s="175"/>
      <c r="G10" s="175"/>
      <c r="H10" s="175"/>
      <c r="I10" s="175"/>
      <c r="J10" s="47"/>
    </row>
    <row r="11" spans="1:15" s="15" customFormat="1" ht="0.75" customHeight="1" x14ac:dyDescent="0.25">
      <c r="A11" s="175"/>
      <c r="B11" s="175"/>
      <c r="C11" s="175"/>
      <c r="D11" s="175"/>
      <c r="E11" s="175"/>
      <c r="F11" s="175"/>
      <c r="G11" s="175"/>
      <c r="H11" s="175"/>
      <c r="I11" s="175"/>
      <c r="J11" s="47"/>
    </row>
    <row r="12" spans="1:15" s="15" customFormat="1" ht="15.75" x14ac:dyDescent="0.25">
      <c r="A12" s="175" t="s">
        <v>165</v>
      </c>
      <c r="B12" s="175"/>
      <c r="C12" s="175"/>
      <c r="D12" s="175"/>
      <c r="E12" s="175"/>
      <c r="F12" s="175"/>
      <c r="G12" s="175"/>
      <c r="H12" s="175"/>
      <c r="I12" s="175"/>
      <c r="J12" s="47"/>
    </row>
    <row r="13" spans="1:15" ht="0.75" customHeight="1" x14ac:dyDescent="0.2">
      <c r="A13" s="16"/>
      <c r="B13" s="16"/>
      <c r="C13" s="16"/>
      <c r="D13" s="16"/>
      <c r="E13" s="16"/>
      <c r="F13" s="16"/>
      <c r="G13" s="16"/>
      <c r="H13" s="17"/>
    </row>
    <row r="14" spans="1:15" ht="110.25" customHeight="1" x14ac:dyDescent="0.2">
      <c r="A14" s="18" t="s">
        <v>0</v>
      </c>
      <c r="B14" s="18" t="s">
        <v>34</v>
      </c>
      <c r="C14" s="18" t="s">
        <v>1</v>
      </c>
      <c r="D14" s="18" t="s">
        <v>2</v>
      </c>
      <c r="E14" s="68" t="s">
        <v>35</v>
      </c>
      <c r="F14" s="18" t="s">
        <v>53</v>
      </c>
      <c r="G14" s="55" t="s">
        <v>46</v>
      </c>
      <c r="H14" s="55" t="s">
        <v>47</v>
      </c>
      <c r="I14" s="78" t="s">
        <v>99</v>
      </c>
      <c r="J14" s="78" t="s">
        <v>100</v>
      </c>
    </row>
    <row r="15" spans="1:15" ht="12" customHeight="1" x14ac:dyDescent="0.2">
      <c r="A15" s="18">
        <v>1</v>
      </c>
      <c r="B15" s="18">
        <v>2</v>
      </c>
      <c r="C15" s="18">
        <v>3</v>
      </c>
      <c r="D15" s="18">
        <v>4</v>
      </c>
      <c r="E15" s="68">
        <v>5</v>
      </c>
      <c r="F15" s="18">
        <v>6</v>
      </c>
      <c r="G15" s="18">
        <v>7</v>
      </c>
      <c r="H15" s="18">
        <v>7</v>
      </c>
      <c r="I15" s="18">
        <v>8</v>
      </c>
      <c r="J15" s="58">
        <v>9</v>
      </c>
    </row>
    <row r="16" spans="1:15" s="19" customFormat="1" hidden="1" x14ac:dyDescent="0.2">
      <c r="A16" s="66" t="s">
        <v>41</v>
      </c>
      <c r="B16" s="26">
        <v>10</v>
      </c>
      <c r="C16" s="26"/>
      <c r="D16" s="26"/>
      <c r="E16" s="69"/>
      <c r="F16" s="26"/>
      <c r="G16" s="26"/>
      <c r="H16" s="29">
        <f>H17</f>
        <v>0</v>
      </c>
      <c r="I16" s="27"/>
      <c r="J16" s="59"/>
    </row>
    <row r="17" spans="1:10" hidden="1" x14ac:dyDescent="0.2">
      <c r="A17" s="20" t="s">
        <v>5</v>
      </c>
      <c r="B17" s="21">
        <v>10</v>
      </c>
      <c r="C17" s="22">
        <v>1</v>
      </c>
      <c r="D17" s="21"/>
      <c r="E17" s="70"/>
      <c r="F17" s="21"/>
      <c r="G17" s="21"/>
      <c r="H17" s="28">
        <f>H18</f>
        <v>0</v>
      </c>
      <c r="I17" s="24"/>
      <c r="J17" s="24"/>
    </row>
    <row r="18" spans="1:10" ht="51" hidden="1" x14ac:dyDescent="0.2">
      <c r="A18" s="20" t="s">
        <v>7</v>
      </c>
      <c r="B18" s="21">
        <v>10</v>
      </c>
      <c r="C18" s="22">
        <v>1</v>
      </c>
      <c r="D18" s="25">
        <v>3</v>
      </c>
      <c r="E18" s="70"/>
      <c r="F18" s="21"/>
      <c r="G18" s="21"/>
      <c r="H18" s="28">
        <f>H19</f>
        <v>0</v>
      </c>
      <c r="I18" s="24"/>
      <c r="J18" s="24"/>
    </row>
    <row r="19" spans="1:10" ht="66" hidden="1" customHeight="1" x14ac:dyDescent="0.2">
      <c r="A19" s="20" t="s">
        <v>36</v>
      </c>
      <c r="B19" s="21">
        <v>10</v>
      </c>
      <c r="C19" s="22">
        <v>1</v>
      </c>
      <c r="D19" s="25">
        <v>3</v>
      </c>
      <c r="E19" s="71">
        <v>20000</v>
      </c>
      <c r="F19" s="21"/>
      <c r="G19" s="21"/>
      <c r="H19" s="28">
        <f>H20</f>
        <v>0</v>
      </c>
      <c r="I19" s="24"/>
      <c r="J19" s="24"/>
    </row>
    <row r="20" spans="1:10" hidden="1" x14ac:dyDescent="0.2">
      <c r="A20" s="20" t="s">
        <v>37</v>
      </c>
      <c r="B20" s="21">
        <v>10</v>
      </c>
      <c r="C20" s="22">
        <v>1</v>
      </c>
      <c r="D20" s="25">
        <v>3</v>
      </c>
      <c r="E20" s="71">
        <v>20400</v>
      </c>
      <c r="F20" s="21"/>
      <c r="G20" s="21"/>
      <c r="H20" s="28">
        <f>H21</f>
        <v>0</v>
      </c>
      <c r="I20" s="24"/>
      <c r="J20" s="24"/>
    </row>
    <row r="21" spans="1:10" ht="27" hidden="1" customHeight="1" x14ac:dyDescent="0.2">
      <c r="A21" s="20" t="s">
        <v>42</v>
      </c>
      <c r="B21" s="21">
        <v>10</v>
      </c>
      <c r="C21" s="22">
        <v>1</v>
      </c>
      <c r="D21" s="25">
        <v>3</v>
      </c>
      <c r="E21" s="71">
        <v>20400</v>
      </c>
      <c r="F21" s="21">
        <v>500</v>
      </c>
      <c r="G21" s="21"/>
      <c r="H21" s="28"/>
      <c r="I21" s="24"/>
      <c r="J21" s="24"/>
    </row>
    <row r="22" spans="1:10" x14ac:dyDescent="0.2">
      <c r="A22" s="93" t="s">
        <v>5</v>
      </c>
      <c r="B22" s="36">
        <v>650</v>
      </c>
      <c r="C22" s="94">
        <v>1</v>
      </c>
      <c r="D22" s="95"/>
      <c r="E22" s="96"/>
      <c r="F22" s="97"/>
      <c r="G22" s="90">
        <f>G23+G32+G42+G48</f>
        <v>39456.300000000003</v>
      </c>
      <c r="H22" s="90">
        <f>H23+H32+H42+H48</f>
        <v>39073.200000000004</v>
      </c>
      <c r="I22" s="33"/>
      <c r="J22" s="32"/>
    </row>
    <row r="23" spans="1:10" ht="40.5" customHeight="1" x14ac:dyDescent="0.2">
      <c r="A23" s="65" t="s">
        <v>6</v>
      </c>
      <c r="B23" s="34">
        <v>650</v>
      </c>
      <c r="C23" s="86">
        <v>1</v>
      </c>
      <c r="D23" s="98">
        <v>2</v>
      </c>
      <c r="E23" s="99"/>
      <c r="F23" s="100"/>
      <c r="G23" s="88">
        <f>G24</f>
        <v>8203</v>
      </c>
      <c r="H23" s="88">
        <f>H24</f>
        <v>8570.7000000000007</v>
      </c>
      <c r="I23" s="23"/>
      <c r="J23" s="23"/>
    </row>
    <row r="24" spans="1:10" ht="16.5" customHeight="1" x14ac:dyDescent="0.2">
      <c r="A24" s="60" t="s">
        <v>76</v>
      </c>
      <c r="B24" s="34">
        <v>650</v>
      </c>
      <c r="C24" s="86">
        <v>1</v>
      </c>
      <c r="D24" s="98">
        <v>2</v>
      </c>
      <c r="E24" s="99">
        <v>4000000000</v>
      </c>
      <c r="F24" s="100"/>
      <c r="G24" s="88">
        <f>G25</f>
        <v>8203</v>
      </c>
      <c r="H24" s="88">
        <f>H25</f>
        <v>8570.7000000000007</v>
      </c>
      <c r="I24" s="38"/>
      <c r="J24" s="31"/>
    </row>
    <row r="25" spans="1:10" ht="37.5" customHeight="1" x14ac:dyDescent="0.2">
      <c r="A25" s="72" t="s">
        <v>75</v>
      </c>
      <c r="B25" s="34">
        <v>650</v>
      </c>
      <c r="C25" s="86">
        <v>1</v>
      </c>
      <c r="D25" s="98">
        <v>2</v>
      </c>
      <c r="E25" s="99">
        <v>4010000000</v>
      </c>
      <c r="F25" s="100"/>
      <c r="G25" s="88">
        <f>G26+G29</f>
        <v>8203</v>
      </c>
      <c r="H25" s="88">
        <f>H26+H29</f>
        <v>8570.7000000000007</v>
      </c>
      <c r="I25" s="38"/>
      <c r="J25" s="31"/>
    </row>
    <row r="26" spans="1:10" ht="17.25" customHeight="1" x14ac:dyDescent="0.2">
      <c r="A26" s="65" t="s">
        <v>84</v>
      </c>
      <c r="B26" s="34">
        <v>650</v>
      </c>
      <c r="C26" s="86">
        <v>1</v>
      </c>
      <c r="D26" s="98">
        <v>2</v>
      </c>
      <c r="E26" s="99">
        <v>4010002030</v>
      </c>
      <c r="F26" s="100"/>
      <c r="G26" s="88">
        <f>G27</f>
        <v>2728.7</v>
      </c>
      <c r="H26" s="88">
        <f>H27</f>
        <v>2815</v>
      </c>
      <c r="I26" s="38"/>
      <c r="J26" s="31"/>
    </row>
    <row r="27" spans="1:10" ht="36" customHeight="1" x14ac:dyDescent="0.2">
      <c r="A27" s="65" t="s">
        <v>54</v>
      </c>
      <c r="B27" s="34">
        <v>650</v>
      </c>
      <c r="C27" s="86">
        <v>1</v>
      </c>
      <c r="D27" s="98">
        <v>2</v>
      </c>
      <c r="E27" s="99">
        <v>4010002030</v>
      </c>
      <c r="F27" s="100">
        <v>100</v>
      </c>
      <c r="G27" s="88">
        <f>G28</f>
        <v>2728.7</v>
      </c>
      <c r="H27" s="88">
        <f>H28</f>
        <v>2815</v>
      </c>
      <c r="I27" s="38"/>
      <c r="J27" s="31"/>
    </row>
    <row r="28" spans="1:10" ht="27.75" customHeight="1" x14ac:dyDescent="0.2">
      <c r="A28" s="65" t="s">
        <v>55</v>
      </c>
      <c r="B28" s="34">
        <v>650</v>
      </c>
      <c r="C28" s="86">
        <v>1</v>
      </c>
      <c r="D28" s="98">
        <v>2</v>
      </c>
      <c r="E28" s="99">
        <v>4010002030</v>
      </c>
      <c r="F28" s="100">
        <v>120</v>
      </c>
      <c r="G28" s="88">
        <v>2728.7</v>
      </c>
      <c r="H28" s="88">
        <v>2815</v>
      </c>
      <c r="I28" s="38"/>
      <c r="J28" s="31"/>
    </row>
    <row r="29" spans="1:10" ht="28.5" customHeight="1" x14ac:dyDescent="0.2">
      <c r="A29" s="72" t="s">
        <v>85</v>
      </c>
      <c r="B29" s="34">
        <v>650</v>
      </c>
      <c r="C29" s="86">
        <v>1</v>
      </c>
      <c r="D29" s="98">
        <v>2</v>
      </c>
      <c r="E29" s="99">
        <v>4010002060</v>
      </c>
      <c r="F29" s="100"/>
      <c r="G29" s="88">
        <f>G30</f>
        <v>5474.3</v>
      </c>
      <c r="H29" s="88">
        <f>H30</f>
        <v>5755.7</v>
      </c>
      <c r="I29" s="38"/>
      <c r="J29" s="31"/>
    </row>
    <row r="30" spans="1:10" ht="77.25" customHeight="1" x14ac:dyDescent="0.2">
      <c r="A30" s="65" t="s">
        <v>54</v>
      </c>
      <c r="B30" s="34">
        <v>650</v>
      </c>
      <c r="C30" s="86">
        <v>1</v>
      </c>
      <c r="D30" s="98">
        <v>2</v>
      </c>
      <c r="E30" s="99">
        <v>4010002060</v>
      </c>
      <c r="F30" s="100">
        <v>100</v>
      </c>
      <c r="G30" s="88">
        <f>G31</f>
        <v>5474.3</v>
      </c>
      <c r="H30" s="88">
        <f>H31</f>
        <v>5755.7</v>
      </c>
      <c r="I30" s="38"/>
      <c r="J30" s="31"/>
    </row>
    <row r="31" spans="1:10" ht="27.75" customHeight="1" x14ac:dyDescent="0.2">
      <c r="A31" s="65" t="s">
        <v>55</v>
      </c>
      <c r="B31" s="34">
        <v>650</v>
      </c>
      <c r="C31" s="86">
        <v>1</v>
      </c>
      <c r="D31" s="98">
        <v>2</v>
      </c>
      <c r="E31" s="99">
        <v>4010002060</v>
      </c>
      <c r="F31" s="100">
        <v>120</v>
      </c>
      <c r="G31" s="88">
        <v>5474.3</v>
      </c>
      <c r="H31" s="88">
        <v>5755.7</v>
      </c>
      <c r="I31" s="38"/>
      <c r="J31" s="31"/>
    </row>
    <row r="32" spans="1:10" ht="57" customHeight="1" x14ac:dyDescent="0.2">
      <c r="A32" s="65" t="s">
        <v>8</v>
      </c>
      <c r="B32" s="34">
        <v>650</v>
      </c>
      <c r="C32" s="86">
        <v>1</v>
      </c>
      <c r="D32" s="98">
        <v>4</v>
      </c>
      <c r="E32" s="100"/>
      <c r="F32" s="100"/>
      <c r="G32" s="88">
        <f t="shared" ref="G32:H34" si="0">G33</f>
        <v>25045.3</v>
      </c>
      <c r="H32" s="88">
        <f t="shared" si="0"/>
        <v>24677.7</v>
      </c>
      <c r="I32" s="38"/>
      <c r="J32" s="31"/>
    </row>
    <row r="33" spans="1:10" ht="20.25" customHeight="1" x14ac:dyDescent="0.2">
      <c r="A33" s="60" t="s">
        <v>76</v>
      </c>
      <c r="B33" s="34">
        <v>650</v>
      </c>
      <c r="C33" s="86">
        <v>1</v>
      </c>
      <c r="D33" s="98">
        <v>4</v>
      </c>
      <c r="E33" s="100">
        <v>4000000000</v>
      </c>
      <c r="F33" s="100"/>
      <c r="G33" s="88">
        <f t="shared" si="0"/>
        <v>25045.3</v>
      </c>
      <c r="H33" s="88">
        <f t="shared" si="0"/>
        <v>24677.7</v>
      </c>
      <c r="I33" s="38"/>
      <c r="J33" s="31"/>
    </row>
    <row r="34" spans="1:10" ht="45.75" customHeight="1" x14ac:dyDescent="0.2">
      <c r="A34" s="72" t="s">
        <v>75</v>
      </c>
      <c r="B34" s="34">
        <v>650</v>
      </c>
      <c r="C34" s="86">
        <v>1</v>
      </c>
      <c r="D34" s="98">
        <v>4</v>
      </c>
      <c r="E34" s="99">
        <v>4010000000</v>
      </c>
      <c r="F34" s="100"/>
      <c r="G34" s="88">
        <f t="shared" si="0"/>
        <v>25045.3</v>
      </c>
      <c r="H34" s="88">
        <f t="shared" si="0"/>
        <v>24677.7</v>
      </c>
      <c r="I34" s="38"/>
      <c r="J34" s="31"/>
    </row>
    <row r="35" spans="1:10" ht="27.75" customHeight="1" x14ac:dyDescent="0.2">
      <c r="A35" s="65" t="s">
        <v>92</v>
      </c>
      <c r="B35" s="34">
        <v>650</v>
      </c>
      <c r="C35" s="86">
        <v>1</v>
      </c>
      <c r="D35" s="98">
        <v>4</v>
      </c>
      <c r="E35" s="99">
        <v>4010002040</v>
      </c>
      <c r="F35" s="100"/>
      <c r="G35" s="88">
        <f>G36+G38+G40</f>
        <v>25045.3</v>
      </c>
      <c r="H35" s="88">
        <f>H36+H38+H40</f>
        <v>24677.7</v>
      </c>
      <c r="I35" s="38"/>
      <c r="J35" s="31"/>
    </row>
    <row r="36" spans="1:10" ht="72.75" customHeight="1" x14ac:dyDescent="0.2">
      <c r="A36" s="65" t="s">
        <v>54</v>
      </c>
      <c r="B36" s="34">
        <v>650</v>
      </c>
      <c r="C36" s="86">
        <v>1</v>
      </c>
      <c r="D36" s="98">
        <v>4</v>
      </c>
      <c r="E36" s="99">
        <v>4010002040</v>
      </c>
      <c r="F36" s="100">
        <v>100</v>
      </c>
      <c r="G36" s="88">
        <f>G37</f>
        <v>24927.5</v>
      </c>
      <c r="H36" s="88">
        <f>H37</f>
        <v>24566.9</v>
      </c>
      <c r="I36" s="38"/>
      <c r="J36" s="31"/>
    </row>
    <row r="37" spans="1:10" ht="30" customHeight="1" x14ac:dyDescent="0.2">
      <c r="A37" s="65" t="s">
        <v>55</v>
      </c>
      <c r="B37" s="34">
        <v>650</v>
      </c>
      <c r="C37" s="86">
        <v>1</v>
      </c>
      <c r="D37" s="98">
        <v>4</v>
      </c>
      <c r="E37" s="99">
        <v>4010002040</v>
      </c>
      <c r="F37" s="100">
        <v>120</v>
      </c>
      <c r="G37" s="88">
        <v>24927.5</v>
      </c>
      <c r="H37" s="88">
        <v>24566.9</v>
      </c>
      <c r="I37" s="23"/>
      <c r="J37" s="31"/>
    </row>
    <row r="38" spans="1:10" ht="28.5" customHeight="1" x14ac:dyDescent="0.2">
      <c r="A38" s="65" t="s">
        <v>116</v>
      </c>
      <c r="B38" s="34">
        <v>650</v>
      </c>
      <c r="C38" s="86">
        <v>1</v>
      </c>
      <c r="D38" s="98">
        <v>4</v>
      </c>
      <c r="E38" s="99">
        <v>4010002040</v>
      </c>
      <c r="F38" s="100">
        <v>200</v>
      </c>
      <c r="G38" s="88">
        <f>G39</f>
        <v>117.8</v>
      </c>
      <c r="H38" s="88">
        <f>H39</f>
        <v>110.8</v>
      </c>
      <c r="I38" s="23"/>
      <c r="J38" s="31"/>
    </row>
    <row r="39" spans="1:10" ht="37.5" customHeight="1" x14ac:dyDescent="0.2">
      <c r="A39" s="65" t="s">
        <v>96</v>
      </c>
      <c r="B39" s="34">
        <v>650</v>
      </c>
      <c r="C39" s="86">
        <v>1</v>
      </c>
      <c r="D39" s="98">
        <v>4</v>
      </c>
      <c r="E39" s="99">
        <v>4010002040</v>
      </c>
      <c r="F39" s="100">
        <v>240</v>
      </c>
      <c r="G39" s="88">
        <v>117.8</v>
      </c>
      <c r="H39" s="88">
        <v>110.8</v>
      </c>
      <c r="I39" s="23"/>
      <c r="J39" s="31"/>
    </row>
    <row r="40" spans="1:10" ht="19.5" customHeight="1" x14ac:dyDescent="0.2">
      <c r="A40" s="65" t="s">
        <v>56</v>
      </c>
      <c r="B40" s="34">
        <v>650</v>
      </c>
      <c r="C40" s="86">
        <v>1</v>
      </c>
      <c r="D40" s="98">
        <v>4</v>
      </c>
      <c r="E40" s="99">
        <v>4010002040</v>
      </c>
      <c r="F40" s="100">
        <v>800</v>
      </c>
      <c r="G40" s="88">
        <f>G41</f>
        <v>0</v>
      </c>
      <c r="H40" s="88">
        <f>H41</f>
        <v>0</v>
      </c>
      <c r="I40" s="23"/>
      <c r="J40" s="31"/>
    </row>
    <row r="41" spans="1:10" ht="19.5" customHeight="1" x14ac:dyDescent="0.2">
      <c r="A41" s="65" t="s">
        <v>57</v>
      </c>
      <c r="B41" s="34">
        <v>650</v>
      </c>
      <c r="C41" s="86">
        <v>1</v>
      </c>
      <c r="D41" s="98">
        <v>4</v>
      </c>
      <c r="E41" s="99">
        <v>4010002040</v>
      </c>
      <c r="F41" s="100">
        <v>850</v>
      </c>
      <c r="G41" s="88">
        <v>0</v>
      </c>
      <c r="H41" s="88">
        <v>0</v>
      </c>
      <c r="I41" s="23"/>
      <c r="J41" s="31"/>
    </row>
    <row r="42" spans="1:10" ht="13.5" customHeight="1" x14ac:dyDescent="0.2">
      <c r="A42" s="65" t="s">
        <v>13</v>
      </c>
      <c r="B42" s="34">
        <v>650</v>
      </c>
      <c r="C42" s="86">
        <v>1</v>
      </c>
      <c r="D42" s="98">
        <v>11</v>
      </c>
      <c r="E42" s="99"/>
      <c r="F42" s="100"/>
      <c r="G42" s="88">
        <f t="shared" ref="G42:H46" si="1">G43</f>
        <v>134</v>
      </c>
      <c r="H42" s="88">
        <f t="shared" si="1"/>
        <v>134</v>
      </c>
      <c r="I42" s="23"/>
      <c r="J42" s="31"/>
    </row>
    <row r="43" spans="1:10" ht="26.25" customHeight="1" x14ac:dyDescent="0.2">
      <c r="A43" s="73" t="s">
        <v>76</v>
      </c>
      <c r="B43" s="34">
        <v>650</v>
      </c>
      <c r="C43" s="86">
        <v>1</v>
      </c>
      <c r="D43" s="98">
        <v>11</v>
      </c>
      <c r="E43" s="99">
        <v>4000000000</v>
      </c>
      <c r="F43" s="97"/>
      <c r="G43" s="88">
        <f t="shared" si="1"/>
        <v>134</v>
      </c>
      <c r="H43" s="88">
        <f t="shared" si="1"/>
        <v>134</v>
      </c>
      <c r="I43" s="23"/>
      <c r="J43" s="31"/>
    </row>
    <row r="44" spans="1:10" ht="36.75" customHeight="1" x14ac:dyDescent="0.2">
      <c r="A44" s="60" t="s">
        <v>141</v>
      </c>
      <c r="B44" s="34">
        <v>650</v>
      </c>
      <c r="C44" s="86">
        <v>1</v>
      </c>
      <c r="D44" s="98">
        <v>11</v>
      </c>
      <c r="E44" s="99">
        <v>4080000000</v>
      </c>
      <c r="F44" s="100"/>
      <c r="G44" s="88">
        <f t="shared" si="1"/>
        <v>134</v>
      </c>
      <c r="H44" s="88">
        <f t="shared" si="1"/>
        <v>134</v>
      </c>
      <c r="I44" s="23"/>
      <c r="J44" s="31"/>
    </row>
    <row r="45" spans="1:10" ht="20.25" customHeight="1" x14ac:dyDescent="0.2">
      <c r="A45" s="60" t="s">
        <v>97</v>
      </c>
      <c r="B45" s="34">
        <v>650</v>
      </c>
      <c r="C45" s="86">
        <v>1</v>
      </c>
      <c r="D45" s="98">
        <v>11</v>
      </c>
      <c r="E45" s="99">
        <v>4080020210</v>
      </c>
      <c r="F45" s="100"/>
      <c r="G45" s="88">
        <f t="shared" si="1"/>
        <v>134</v>
      </c>
      <c r="H45" s="88">
        <f t="shared" si="1"/>
        <v>134</v>
      </c>
      <c r="I45" s="23"/>
      <c r="J45" s="31"/>
    </row>
    <row r="46" spans="1:10" ht="16.5" customHeight="1" x14ac:dyDescent="0.2">
      <c r="A46" s="65" t="s">
        <v>56</v>
      </c>
      <c r="B46" s="34">
        <v>650</v>
      </c>
      <c r="C46" s="86">
        <v>1</v>
      </c>
      <c r="D46" s="98">
        <v>11</v>
      </c>
      <c r="E46" s="99">
        <v>4080020210</v>
      </c>
      <c r="F46" s="100">
        <v>800</v>
      </c>
      <c r="G46" s="88">
        <f t="shared" si="1"/>
        <v>134</v>
      </c>
      <c r="H46" s="88">
        <f t="shared" si="1"/>
        <v>134</v>
      </c>
      <c r="I46" s="23"/>
      <c r="J46" s="31"/>
    </row>
    <row r="47" spans="1:10" ht="15" customHeight="1" x14ac:dyDescent="0.2">
      <c r="A47" s="65" t="s">
        <v>58</v>
      </c>
      <c r="B47" s="34">
        <v>650</v>
      </c>
      <c r="C47" s="86">
        <v>1</v>
      </c>
      <c r="D47" s="98">
        <v>11</v>
      </c>
      <c r="E47" s="99">
        <v>4080020210</v>
      </c>
      <c r="F47" s="100">
        <v>870</v>
      </c>
      <c r="G47" s="88">
        <v>134</v>
      </c>
      <c r="H47" s="88">
        <v>134</v>
      </c>
      <c r="I47" s="23"/>
      <c r="J47" s="31"/>
    </row>
    <row r="48" spans="1:10" ht="16.5" customHeight="1" x14ac:dyDescent="0.2">
      <c r="A48" s="93" t="s">
        <v>14</v>
      </c>
      <c r="B48" s="34">
        <v>650</v>
      </c>
      <c r="C48" s="94">
        <v>1</v>
      </c>
      <c r="D48" s="95">
        <v>13</v>
      </c>
      <c r="E48" s="97"/>
      <c r="F48" s="97"/>
      <c r="G48" s="90">
        <f>G49</f>
        <v>6074.0000000000009</v>
      </c>
      <c r="H48" s="90">
        <f>H49</f>
        <v>5690.8</v>
      </c>
      <c r="I48" s="23"/>
      <c r="J48" s="31"/>
    </row>
    <row r="49" spans="1:10" ht="24" customHeight="1" x14ac:dyDescent="0.2">
      <c r="A49" s="65" t="s">
        <v>76</v>
      </c>
      <c r="B49" s="34">
        <v>650</v>
      </c>
      <c r="C49" s="86">
        <v>1</v>
      </c>
      <c r="D49" s="98">
        <v>13</v>
      </c>
      <c r="E49" s="100">
        <v>4000000000</v>
      </c>
      <c r="F49" s="100"/>
      <c r="G49" s="88">
        <f>G50+G65</f>
        <v>6074.0000000000009</v>
      </c>
      <c r="H49" s="88">
        <f>H50+H65</f>
        <v>5690.8</v>
      </c>
      <c r="I49" s="38"/>
      <c r="J49" s="31"/>
    </row>
    <row r="50" spans="1:10" ht="43.5" customHeight="1" x14ac:dyDescent="0.2">
      <c r="A50" s="72" t="s">
        <v>75</v>
      </c>
      <c r="B50" s="34">
        <v>650</v>
      </c>
      <c r="C50" s="86">
        <v>1</v>
      </c>
      <c r="D50" s="98">
        <v>13</v>
      </c>
      <c r="E50" s="100">
        <v>4010000000</v>
      </c>
      <c r="F50" s="97"/>
      <c r="G50" s="119">
        <f>G51+G62+G59</f>
        <v>5982.7000000000007</v>
      </c>
      <c r="H50" s="119">
        <f>H51+H62+H59</f>
        <v>5599.5</v>
      </c>
      <c r="I50" s="38"/>
      <c r="J50" s="31"/>
    </row>
    <row r="51" spans="1:10" ht="15" customHeight="1" x14ac:dyDescent="0.2">
      <c r="A51" s="72" t="s">
        <v>83</v>
      </c>
      <c r="B51" s="34">
        <v>650</v>
      </c>
      <c r="C51" s="86">
        <v>1</v>
      </c>
      <c r="D51" s="98">
        <v>13</v>
      </c>
      <c r="E51" s="100">
        <v>4010099990</v>
      </c>
      <c r="F51" s="97"/>
      <c r="G51" s="119">
        <f>G54+G56+G52</f>
        <v>5494.1</v>
      </c>
      <c r="H51" s="119">
        <f>H54+H56+H52</f>
        <v>5110.8999999999996</v>
      </c>
      <c r="I51" s="38"/>
      <c r="J51" s="31"/>
    </row>
    <row r="52" spans="1:10" ht="27.75" customHeight="1" x14ac:dyDescent="0.2">
      <c r="A52" s="72" t="s">
        <v>54</v>
      </c>
      <c r="B52" s="34">
        <v>650</v>
      </c>
      <c r="C52" s="86">
        <v>1</v>
      </c>
      <c r="D52" s="98">
        <v>13</v>
      </c>
      <c r="E52" s="100">
        <v>4010099990</v>
      </c>
      <c r="F52" s="100">
        <v>100</v>
      </c>
      <c r="G52" s="127">
        <f>G53</f>
        <v>831.6</v>
      </c>
      <c r="H52" s="127">
        <f>H53</f>
        <v>832.9</v>
      </c>
      <c r="I52" s="23"/>
      <c r="J52" s="31"/>
    </row>
    <row r="53" spans="1:10" ht="29.25" customHeight="1" x14ac:dyDescent="0.2">
      <c r="A53" s="72" t="s">
        <v>55</v>
      </c>
      <c r="B53" s="34">
        <v>650</v>
      </c>
      <c r="C53" s="86">
        <v>1</v>
      </c>
      <c r="D53" s="98">
        <v>13</v>
      </c>
      <c r="E53" s="100">
        <v>4010099990</v>
      </c>
      <c r="F53" s="100">
        <v>120</v>
      </c>
      <c r="G53" s="127">
        <v>831.6</v>
      </c>
      <c r="H53" s="127">
        <v>832.9</v>
      </c>
      <c r="I53" s="23"/>
      <c r="J53" s="31"/>
    </row>
    <row r="54" spans="1:10" ht="33" customHeight="1" x14ac:dyDescent="0.2">
      <c r="A54" s="72" t="s">
        <v>116</v>
      </c>
      <c r="B54" s="34">
        <v>650</v>
      </c>
      <c r="C54" s="86">
        <v>1</v>
      </c>
      <c r="D54" s="98">
        <v>13</v>
      </c>
      <c r="E54" s="100">
        <v>4010099990</v>
      </c>
      <c r="F54" s="100">
        <v>200</v>
      </c>
      <c r="G54" s="127">
        <f>G55</f>
        <v>3837.4</v>
      </c>
      <c r="H54" s="127">
        <f>H55</f>
        <v>3530.3</v>
      </c>
      <c r="I54" s="23"/>
      <c r="J54" s="31"/>
    </row>
    <row r="55" spans="1:10" ht="38.25" x14ac:dyDescent="0.2">
      <c r="A55" s="72" t="s">
        <v>96</v>
      </c>
      <c r="B55" s="34">
        <v>650</v>
      </c>
      <c r="C55" s="86">
        <v>1</v>
      </c>
      <c r="D55" s="98">
        <v>13</v>
      </c>
      <c r="E55" s="100">
        <v>4010099990</v>
      </c>
      <c r="F55" s="100">
        <v>240</v>
      </c>
      <c r="G55" s="77">
        <v>3837.4</v>
      </c>
      <c r="H55" s="77">
        <v>3530.3</v>
      </c>
      <c r="I55" s="23"/>
      <c r="J55" s="31"/>
    </row>
    <row r="56" spans="1:10" ht="21" customHeight="1" x14ac:dyDescent="0.2">
      <c r="A56" s="65" t="s">
        <v>56</v>
      </c>
      <c r="B56" s="34">
        <v>650</v>
      </c>
      <c r="C56" s="86">
        <v>1</v>
      </c>
      <c r="D56" s="98">
        <v>13</v>
      </c>
      <c r="E56" s="100">
        <v>4010099990</v>
      </c>
      <c r="F56" s="77">
        <v>800</v>
      </c>
      <c r="G56" s="119">
        <f>G58+G57</f>
        <v>825.1</v>
      </c>
      <c r="H56" s="119">
        <f>H58+H57</f>
        <v>747.7</v>
      </c>
      <c r="I56" s="23"/>
      <c r="J56" s="31"/>
    </row>
    <row r="57" spans="1:10" ht="19.5" customHeight="1" x14ac:dyDescent="0.2">
      <c r="A57" s="65" t="s">
        <v>149</v>
      </c>
      <c r="B57" s="34">
        <v>650</v>
      </c>
      <c r="C57" s="86">
        <v>1</v>
      </c>
      <c r="D57" s="98">
        <v>13</v>
      </c>
      <c r="E57" s="100">
        <v>4010099990</v>
      </c>
      <c r="F57" s="77">
        <v>830</v>
      </c>
      <c r="G57" s="127">
        <v>288.10000000000002</v>
      </c>
      <c r="H57" s="127">
        <v>240.8</v>
      </c>
      <c r="I57" s="23"/>
      <c r="J57" s="31"/>
    </row>
    <row r="58" spans="1:10" x14ac:dyDescent="0.2">
      <c r="A58" s="65" t="s">
        <v>57</v>
      </c>
      <c r="B58" s="34">
        <v>650</v>
      </c>
      <c r="C58" s="86">
        <v>1</v>
      </c>
      <c r="D58" s="98">
        <v>13</v>
      </c>
      <c r="E58" s="100">
        <v>4010099990</v>
      </c>
      <c r="F58" s="100">
        <v>850</v>
      </c>
      <c r="G58" s="88">
        <v>537</v>
      </c>
      <c r="H58" s="88">
        <v>506.9</v>
      </c>
      <c r="I58" s="23"/>
      <c r="J58" s="31"/>
    </row>
    <row r="59" spans="1:10" ht="35.25" customHeight="1" x14ac:dyDescent="0.2">
      <c r="A59" s="65" t="s">
        <v>188</v>
      </c>
      <c r="B59" s="34">
        <v>650</v>
      </c>
      <c r="C59" s="86">
        <v>1</v>
      </c>
      <c r="D59" s="98">
        <v>13</v>
      </c>
      <c r="E59" s="100">
        <v>4010089107</v>
      </c>
      <c r="F59" s="100"/>
      <c r="G59" s="88">
        <f>G60</f>
        <v>234.1</v>
      </c>
      <c r="H59" s="88">
        <f>H60</f>
        <v>234.1</v>
      </c>
      <c r="I59" s="23"/>
      <c r="J59" s="31"/>
    </row>
    <row r="60" spans="1:10" ht="32.25" customHeight="1" x14ac:dyDescent="0.2">
      <c r="A60" s="72" t="s">
        <v>116</v>
      </c>
      <c r="B60" s="34">
        <v>650</v>
      </c>
      <c r="C60" s="86">
        <v>1</v>
      </c>
      <c r="D60" s="98">
        <v>13</v>
      </c>
      <c r="E60" s="100">
        <v>4010089107</v>
      </c>
      <c r="F60" s="100">
        <v>200</v>
      </c>
      <c r="G60" s="88">
        <f>G61</f>
        <v>234.1</v>
      </c>
      <c r="H60" s="88">
        <f>H61</f>
        <v>234.1</v>
      </c>
      <c r="I60" s="23"/>
      <c r="J60" s="31"/>
    </row>
    <row r="61" spans="1:10" ht="38.25" x14ac:dyDescent="0.2">
      <c r="A61" s="72" t="s">
        <v>96</v>
      </c>
      <c r="B61" s="34">
        <v>650</v>
      </c>
      <c r="C61" s="86">
        <v>1</v>
      </c>
      <c r="D61" s="98">
        <v>13</v>
      </c>
      <c r="E61" s="100">
        <v>4010089107</v>
      </c>
      <c r="F61" s="100">
        <v>240</v>
      </c>
      <c r="G61" s="88">
        <v>234.1</v>
      </c>
      <c r="H61" s="88">
        <v>234.1</v>
      </c>
      <c r="I61" s="23"/>
      <c r="J61" s="31"/>
    </row>
    <row r="62" spans="1:10" ht="29.25" customHeight="1" x14ac:dyDescent="0.2">
      <c r="A62" s="72" t="s">
        <v>128</v>
      </c>
      <c r="B62" s="34">
        <v>650</v>
      </c>
      <c r="C62" s="86">
        <v>1</v>
      </c>
      <c r="D62" s="98">
        <v>13</v>
      </c>
      <c r="E62" s="100">
        <v>4010089181</v>
      </c>
      <c r="F62" s="97"/>
      <c r="G62" s="88">
        <f>G63</f>
        <v>254.5</v>
      </c>
      <c r="H62" s="88">
        <f>H63</f>
        <v>254.5</v>
      </c>
      <c r="I62" s="23"/>
      <c r="J62" s="31"/>
    </row>
    <row r="63" spans="1:10" ht="33" customHeight="1" x14ac:dyDescent="0.2">
      <c r="A63" s="72" t="s">
        <v>116</v>
      </c>
      <c r="B63" s="34">
        <v>650</v>
      </c>
      <c r="C63" s="86">
        <v>1</v>
      </c>
      <c r="D63" s="98">
        <v>13</v>
      </c>
      <c r="E63" s="100">
        <v>4010089181</v>
      </c>
      <c r="F63" s="100">
        <v>200</v>
      </c>
      <c r="G63" s="88">
        <f>G64</f>
        <v>254.5</v>
      </c>
      <c r="H63" s="88">
        <f>H64</f>
        <v>254.5</v>
      </c>
      <c r="I63" s="38"/>
      <c r="J63" s="31"/>
    </row>
    <row r="64" spans="1:10" ht="39.75" customHeight="1" x14ac:dyDescent="0.2">
      <c r="A64" s="72" t="s">
        <v>96</v>
      </c>
      <c r="B64" s="34">
        <v>650</v>
      </c>
      <c r="C64" s="86">
        <v>1</v>
      </c>
      <c r="D64" s="98">
        <v>13</v>
      </c>
      <c r="E64" s="100">
        <v>4010089181</v>
      </c>
      <c r="F64" s="100">
        <v>240</v>
      </c>
      <c r="G64" s="88">
        <v>254.5</v>
      </c>
      <c r="H64" s="88">
        <v>254.5</v>
      </c>
      <c r="I64" s="38"/>
      <c r="J64" s="31"/>
    </row>
    <row r="65" spans="1:10" x14ac:dyDescent="0.2">
      <c r="A65" s="65" t="s">
        <v>150</v>
      </c>
      <c r="B65" s="34">
        <v>650</v>
      </c>
      <c r="C65" s="86">
        <v>1</v>
      </c>
      <c r="D65" s="98">
        <v>13</v>
      </c>
      <c r="E65" s="100">
        <v>4110089020</v>
      </c>
      <c r="F65" s="100">
        <v>500</v>
      </c>
      <c r="G65" s="88">
        <f>G66</f>
        <v>91.3</v>
      </c>
      <c r="H65" s="88">
        <f>H66</f>
        <v>91.3</v>
      </c>
      <c r="I65" s="23"/>
      <c r="J65" s="31"/>
    </row>
    <row r="66" spans="1:10" ht="18" customHeight="1" x14ac:dyDescent="0.2">
      <c r="A66" s="65" t="s">
        <v>176</v>
      </c>
      <c r="B66" s="34">
        <v>650</v>
      </c>
      <c r="C66" s="86">
        <v>1</v>
      </c>
      <c r="D66" s="98">
        <v>13</v>
      </c>
      <c r="E66" s="100">
        <v>4110089020</v>
      </c>
      <c r="F66" s="100">
        <v>540</v>
      </c>
      <c r="G66" s="88">
        <v>91.3</v>
      </c>
      <c r="H66" s="88">
        <v>91.3</v>
      </c>
      <c r="I66" s="23"/>
      <c r="J66" s="31"/>
    </row>
    <row r="67" spans="1:10" ht="16.5" customHeight="1" x14ac:dyDescent="0.2">
      <c r="A67" s="93" t="s">
        <v>45</v>
      </c>
      <c r="B67" s="34">
        <v>650</v>
      </c>
      <c r="C67" s="94">
        <v>2</v>
      </c>
      <c r="D67" s="95"/>
      <c r="E67" s="96"/>
      <c r="F67" s="97"/>
      <c r="G67" s="90">
        <f t="shared" ref="G67:I69" si="2">G68</f>
        <v>523.20000000000005</v>
      </c>
      <c r="H67" s="90">
        <f t="shared" si="2"/>
        <v>523.19999999999993</v>
      </c>
      <c r="I67" s="90">
        <f t="shared" si="2"/>
        <v>493.79999999999995</v>
      </c>
      <c r="J67" s="90">
        <f>J68</f>
        <v>493.79999999999995</v>
      </c>
    </row>
    <row r="68" spans="1:10" x14ac:dyDescent="0.2">
      <c r="A68" s="65" t="s">
        <v>102</v>
      </c>
      <c r="B68" s="34">
        <v>650</v>
      </c>
      <c r="C68" s="86">
        <v>2</v>
      </c>
      <c r="D68" s="98">
        <v>3</v>
      </c>
      <c r="E68" s="118"/>
      <c r="F68" s="100"/>
      <c r="G68" s="88">
        <f t="shared" si="2"/>
        <v>523.20000000000005</v>
      </c>
      <c r="H68" s="88">
        <f t="shared" si="2"/>
        <v>523.19999999999993</v>
      </c>
      <c r="I68" s="88">
        <f t="shared" si="2"/>
        <v>493.79999999999995</v>
      </c>
      <c r="J68" s="88">
        <f>J69</f>
        <v>493.79999999999995</v>
      </c>
    </row>
    <row r="69" spans="1:10" x14ac:dyDescent="0.2">
      <c r="A69" s="74" t="s">
        <v>77</v>
      </c>
      <c r="B69" s="34">
        <v>650</v>
      </c>
      <c r="C69" s="86">
        <v>2</v>
      </c>
      <c r="D69" s="98">
        <v>3</v>
      </c>
      <c r="E69" s="99">
        <v>4000000000</v>
      </c>
      <c r="F69" s="100"/>
      <c r="G69" s="88">
        <f t="shared" si="2"/>
        <v>523.20000000000005</v>
      </c>
      <c r="H69" s="88">
        <f t="shared" si="2"/>
        <v>523.19999999999993</v>
      </c>
      <c r="I69" s="88">
        <f t="shared" si="2"/>
        <v>493.79999999999995</v>
      </c>
      <c r="J69" s="88">
        <f>J70</f>
        <v>493.79999999999995</v>
      </c>
    </row>
    <row r="70" spans="1:10" ht="46.5" customHeight="1" x14ac:dyDescent="0.2">
      <c r="A70" s="65" t="s">
        <v>75</v>
      </c>
      <c r="B70" s="34">
        <v>650</v>
      </c>
      <c r="C70" s="86">
        <v>2</v>
      </c>
      <c r="D70" s="98">
        <v>3</v>
      </c>
      <c r="E70" s="99">
        <v>4010000000</v>
      </c>
      <c r="F70" s="100"/>
      <c r="G70" s="88">
        <f>G71+G76</f>
        <v>523.20000000000005</v>
      </c>
      <c r="H70" s="88">
        <f>H71+H76</f>
        <v>523.19999999999993</v>
      </c>
      <c r="I70" s="88">
        <f>I71+I76</f>
        <v>493.79999999999995</v>
      </c>
      <c r="J70" s="88">
        <f>J71</f>
        <v>493.79999999999995</v>
      </c>
    </row>
    <row r="71" spans="1:10" ht="42.75" customHeight="1" x14ac:dyDescent="0.2">
      <c r="A71" s="72" t="s">
        <v>173</v>
      </c>
      <c r="B71" s="34">
        <v>650</v>
      </c>
      <c r="C71" s="86">
        <v>2</v>
      </c>
      <c r="D71" s="98">
        <v>3</v>
      </c>
      <c r="E71" s="99">
        <v>4010051180</v>
      </c>
      <c r="F71" s="100"/>
      <c r="G71" s="88">
        <f>G72+G74</f>
        <v>493.8</v>
      </c>
      <c r="H71" s="88">
        <f>H72+H74</f>
        <v>493.79999999999995</v>
      </c>
      <c r="I71" s="88">
        <f>I72+I74</f>
        <v>493.79999999999995</v>
      </c>
      <c r="J71" s="88">
        <f>J72+J74</f>
        <v>493.79999999999995</v>
      </c>
    </row>
    <row r="72" spans="1:10" ht="83.25" customHeight="1" x14ac:dyDescent="0.2">
      <c r="A72" s="65" t="s">
        <v>54</v>
      </c>
      <c r="B72" s="34">
        <v>650</v>
      </c>
      <c r="C72" s="86">
        <v>2</v>
      </c>
      <c r="D72" s="98">
        <v>3</v>
      </c>
      <c r="E72" s="99">
        <v>4010051180</v>
      </c>
      <c r="F72" s="100">
        <v>100</v>
      </c>
      <c r="G72" s="88">
        <f>G73</f>
        <v>432.7</v>
      </c>
      <c r="H72" s="88">
        <f>H73</f>
        <v>436.9</v>
      </c>
      <c r="I72" s="88">
        <f>I73</f>
        <v>436.9</v>
      </c>
      <c r="J72" s="88">
        <f>J73</f>
        <v>436.9</v>
      </c>
    </row>
    <row r="73" spans="1:10" ht="35.25" customHeight="1" x14ac:dyDescent="0.2">
      <c r="A73" s="65" t="s">
        <v>55</v>
      </c>
      <c r="B73" s="34">
        <v>650</v>
      </c>
      <c r="C73" s="86">
        <v>2</v>
      </c>
      <c r="D73" s="98">
        <v>3</v>
      </c>
      <c r="E73" s="99">
        <v>4010051180</v>
      </c>
      <c r="F73" s="100">
        <v>120</v>
      </c>
      <c r="G73" s="88">
        <v>432.7</v>
      </c>
      <c r="H73" s="88">
        <v>436.9</v>
      </c>
      <c r="I73" s="88">
        <v>436.9</v>
      </c>
      <c r="J73" s="88">
        <v>436.9</v>
      </c>
    </row>
    <row r="74" spans="1:10" ht="27" customHeight="1" x14ac:dyDescent="0.2">
      <c r="A74" s="65" t="s">
        <v>116</v>
      </c>
      <c r="B74" s="34">
        <v>650</v>
      </c>
      <c r="C74" s="86">
        <v>2</v>
      </c>
      <c r="D74" s="98">
        <v>3</v>
      </c>
      <c r="E74" s="99">
        <v>4010051180</v>
      </c>
      <c r="F74" s="100">
        <v>200</v>
      </c>
      <c r="G74" s="88">
        <f>G75</f>
        <v>61.1</v>
      </c>
      <c r="H74" s="88">
        <f>H75</f>
        <v>56.9</v>
      </c>
      <c r="I74" s="88">
        <f>I75</f>
        <v>56.9</v>
      </c>
      <c r="J74" s="88">
        <f>J75</f>
        <v>56.9</v>
      </c>
    </row>
    <row r="75" spans="1:10" ht="45.75" customHeight="1" x14ac:dyDescent="0.2">
      <c r="A75" s="65" t="s">
        <v>96</v>
      </c>
      <c r="B75" s="34">
        <v>650</v>
      </c>
      <c r="C75" s="86">
        <v>2</v>
      </c>
      <c r="D75" s="98">
        <v>3</v>
      </c>
      <c r="E75" s="99">
        <v>4010051180</v>
      </c>
      <c r="F75" s="100">
        <v>240</v>
      </c>
      <c r="G75" s="88">
        <v>61.1</v>
      </c>
      <c r="H75" s="88">
        <v>56.9</v>
      </c>
      <c r="I75" s="88">
        <v>56.9</v>
      </c>
      <c r="J75" s="88">
        <v>56.9</v>
      </c>
    </row>
    <row r="76" spans="1:10" ht="36" customHeight="1" x14ac:dyDescent="0.2">
      <c r="A76" s="65" t="s">
        <v>213</v>
      </c>
      <c r="B76" s="34">
        <v>650</v>
      </c>
      <c r="C76" s="86">
        <v>2</v>
      </c>
      <c r="D76" s="98">
        <v>3</v>
      </c>
      <c r="E76" s="99">
        <v>4010085150</v>
      </c>
      <c r="F76" s="100"/>
      <c r="G76" s="88">
        <f t="shared" ref="G76:H77" si="3">G77</f>
        <v>29.4</v>
      </c>
      <c r="H76" s="88">
        <f t="shared" si="3"/>
        <v>29.4</v>
      </c>
      <c r="I76" s="88"/>
      <c r="J76" s="90"/>
    </row>
    <row r="77" spans="1:10" ht="25.5" customHeight="1" x14ac:dyDescent="0.2">
      <c r="A77" s="65" t="s">
        <v>116</v>
      </c>
      <c r="B77" s="34">
        <v>650</v>
      </c>
      <c r="C77" s="86">
        <v>2</v>
      </c>
      <c r="D77" s="98">
        <v>3</v>
      </c>
      <c r="E77" s="99">
        <v>4010085150</v>
      </c>
      <c r="F77" s="100">
        <v>200</v>
      </c>
      <c r="G77" s="88">
        <f t="shared" si="3"/>
        <v>29.4</v>
      </c>
      <c r="H77" s="88">
        <f t="shared" si="3"/>
        <v>29.4</v>
      </c>
      <c r="I77" s="88"/>
      <c r="J77" s="111"/>
    </row>
    <row r="78" spans="1:10" ht="36.75" customHeight="1" x14ac:dyDescent="0.2">
      <c r="A78" s="65" t="s">
        <v>96</v>
      </c>
      <c r="B78" s="34">
        <v>650</v>
      </c>
      <c r="C78" s="86">
        <v>2</v>
      </c>
      <c r="D78" s="98">
        <v>3</v>
      </c>
      <c r="E78" s="99">
        <v>4010085150</v>
      </c>
      <c r="F78" s="100">
        <v>240</v>
      </c>
      <c r="G78" s="88">
        <v>29.4</v>
      </c>
      <c r="H78" s="88">
        <v>29.4</v>
      </c>
      <c r="I78" s="88"/>
      <c r="J78" s="88"/>
    </row>
    <row r="79" spans="1:10" ht="29.25" customHeight="1" x14ac:dyDescent="0.2">
      <c r="A79" s="93" t="s">
        <v>52</v>
      </c>
      <c r="B79" s="34">
        <v>650</v>
      </c>
      <c r="C79" s="94">
        <v>3</v>
      </c>
      <c r="D79" s="95"/>
      <c r="E79" s="97"/>
      <c r="F79" s="97"/>
      <c r="G79" s="90">
        <f>G80+G98+G91</f>
        <v>831.1</v>
      </c>
      <c r="H79" s="90">
        <f>H80+H98+H91</f>
        <v>827.30000000000007</v>
      </c>
      <c r="I79" s="90">
        <f>I80+I98</f>
        <v>373.3</v>
      </c>
      <c r="J79" s="90">
        <f>J80</f>
        <v>319.8</v>
      </c>
    </row>
    <row r="80" spans="1:10" ht="18" customHeight="1" x14ac:dyDescent="0.2">
      <c r="A80" s="107" t="s">
        <v>62</v>
      </c>
      <c r="B80" s="34">
        <v>650</v>
      </c>
      <c r="C80" s="108">
        <v>3</v>
      </c>
      <c r="D80" s="109">
        <v>4</v>
      </c>
      <c r="E80" s="116"/>
      <c r="F80" s="110"/>
      <c r="G80" s="111">
        <f>G81</f>
        <v>319.8</v>
      </c>
      <c r="H80" s="111">
        <f>H81</f>
        <v>319.8</v>
      </c>
      <c r="I80" s="111">
        <f t="shared" ref="I80:J81" si="4">I81</f>
        <v>319.8</v>
      </c>
      <c r="J80" s="111">
        <f t="shared" si="4"/>
        <v>319.8</v>
      </c>
    </row>
    <row r="81" spans="1:10" ht="23.25" customHeight="1" x14ac:dyDescent="0.2">
      <c r="A81" s="72" t="s">
        <v>76</v>
      </c>
      <c r="B81" s="34">
        <v>650</v>
      </c>
      <c r="C81" s="86">
        <v>3</v>
      </c>
      <c r="D81" s="98">
        <v>4</v>
      </c>
      <c r="E81" s="61" t="s">
        <v>129</v>
      </c>
      <c r="F81" s="97"/>
      <c r="G81" s="88">
        <f>G82</f>
        <v>319.8</v>
      </c>
      <c r="H81" s="88">
        <f>H82</f>
        <v>319.8</v>
      </c>
      <c r="I81" s="88">
        <f t="shared" si="4"/>
        <v>319.8</v>
      </c>
      <c r="J81" s="88">
        <f t="shared" si="4"/>
        <v>319.8</v>
      </c>
    </row>
    <row r="82" spans="1:10" ht="40.5" customHeight="1" x14ac:dyDescent="0.2">
      <c r="A82" s="65" t="s">
        <v>75</v>
      </c>
      <c r="B82" s="34">
        <v>650</v>
      </c>
      <c r="C82" s="86">
        <v>3</v>
      </c>
      <c r="D82" s="98">
        <v>4</v>
      </c>
      <c r="E82" s="61" t="s">
        <v>144</v>
      </c>
      <c r="F82" s="97"/>
      <c r="G82" s="88">
        <f>G83+G89</f>
        <v>319.8</v>
      </c>
      <c r="H82" s="88">
        <f>H83+H89</f>
        <v>319.8</v>
      </c>
      <c r="I82" s="88">
        <f t="shared" ref="I82:J82" si="5">I83+I89</f>
        <v>319.8</v>
      </c>
      <c r="J82" s="88">
        <f t="shared" si="5"/>
        <v>319.8</v>
      </c>
    </row>
    <row r="83" spans="1:10" ht="35.25" customHeight="1" x14ac:dyDescent="0.2">
      <c r="A83" s="83" t="s">
        <v>174</v>
      </c>
      <c r="B83" s="34">
        <v>650</v>
      </c>
      <c r="C83" s="112">
        <v>3</v>
      </c>
      <c r="D83" s="113">
        <v>4</v>
      </c>
      <c r="E83" s="61" t="s">
        <v>145</v>
      </c>
      <c r="F83" s="117"/>
      <c r="G83" s="115">
        <f>G84+G86</f>
        <v>244.60000000000002</v>
      </c>
      <c r="H83" s="115">
        <f>H84+H86</f>
        <v>244.60000000000002</v>
      </c>
      <c r="I83" s="115">
        <f t="shared" ref="I83:J83" si="6">I84+I86</f>
        <v>244.60000000000002</v>
      </c>
      <c r="J83" s="115">
        <f t="shared" si="6"/>
        <v>244.60000000000002</v>
      </c>
    </row>
    <row r="84" spans="1:10" ht="75" customHeight="1" x14ac:dyDescent="0.2">
      <c r="A84" s="83" t="s">
        <v>54</v>
      </c>
      <c r="B84" s="34">
        <v>650</v>
      </c>
      <c r="C84" s="86">
        <v>3</v>
      </c>
      <c r="D84" s="98">
        <v>4</v>
      </c>
      <c r="E84" s="61" t="s">
        <v>145</v>
      </c>
      <c r="F84" s="100">
        <v>100</v>
      </c>
      <c r="G84" s="88">
        <f>G85</f>
        <v>237.3</v>
      </c>
      <c r="H84" s="88">
        <f>H85</f>
        <v>237.3</v>
      </c>
      <c r="I84" s="88">
        <f t="shared" ref="I84:J84" si="7">I85</f>
        <v>237.3</v>
      </c>
      <c r="J84" s="88">
        <f t="shared" si="7"/>
        <v>237.3</v>
      </c>
    </row>
    <row r="85" spans="1:10" ht="36" customHeight="1" x14ac:dyDescent="0.2">
      <c r="A85" s="83" t="s">
        <v>55</v>
      </c>
      <c r="B85" s="34">
        <v>650</v>
      </c>
      <c r="C85" s="86">
        <v>3</v>
      </c>
      <c r="D85" s="98">
        <v>4</v>
      </c>
      <c r="E85" s="61" t="s">
        <v>145</v>
      </c>
      <c r="F85" s="100">
        <v>120</v>
      </c>
      <c r="G85" s="88">
        <v>237.3</v>
      </c>
      <c r="H85" s="88">
        <v>237.3</v>
      </c>
      <c r="I85" s="88">
        <v>237.3</v>
      </c>
      <c r="J85" s="88">
        <v>237.3</v>
      </c>
    </row>
    <row r="86" spans="1:10" ht="30.75" customHeight="1" x14ac:dyDescent="0.2">
      <c r="A86" s="65" t="s">
        <v>116</v>
      </c>
      <c r="B86" s="34">
        <v>650</v>
      </c>
      <c r="C86" s="86">
        <v>3</v>
      </c>
      <c r="D86" s="98">
        <v>4</v>
      </c>
      <c r="E86" s="61" t="s">
        <v>145</v>
      </c>
      <c r="F86" s="100">
        <v>200</v>
      </c>
      <c r="G86" s="88">
        <f>G87</f>
        <v>7.3</v>
      </c>
      <c r="H86" s="88">
        <f>H87</f>
        <v>7.3</v>
      </c>
      <c r="I86" s="88">
        <f t="shared" ref="I86:J86" si="8">I87</f>
        <v>7.3</v>
      </c>
      <c r="J86" s="88">
        <f t="shared" si="8"/>
        <v>7.3</v>
      </c>
    </row>
    <row r="87" spans="1:10" ht="36" customHeight="1" x14ac:dyDescent="0.2">
      <c r="A87" s="65" t="s">
        <v>96</v>
      </c>
      <c r="B87" s="34">
        <v>650</v>
      </c>
      <c r="C87" s="86">
        <v>3</v>
      </c>
      <c r="D87" s="98">
        <v>4</v>
      </c>
      <c r="E87" s="61" t="s">
        <v>145</v>
      </c>
      <c r="F87" s="100">
        <v>240</v>
      </c>
      <c r="G87" s="88">
        <v>7.3</v>
      </c>
      <c r="H87" s="88">
        <v>7.3</v>
      </c>
      <c r="I87" s="88">
        <v>7.3</v>
      </c>
      <c r="J87" s="88">
        <v>7.3</v>
      </c>
    </row>
    <row r="88" spans="1:10" ht="63" customHeight="1" x14ac:dyDescent="0.2">
      <c r="A88" s="83" t="s">
        <v>175</v>
      </c>
      <c r="B88" s="34">
        <v>650</v>
      </c>
      <c r="C88" s="86">
        <v>3</v>
      </c>
      <c r="D88" s="98">
        <v>4</v>
      </c>
      <c r="E88" s="82" t="s">
        <v>146</v>
      </c>
      <c r="F88" s="100"/>
      <c r="G88" s="88">
        <f>G89</f>
        <v>75.2</v>
      </c>
      <c r="H88" s="88">
        <f>H89</f>
        <v>75.2</v>
      </c>
      <c r="I88" s="88">
        <f t="shared" ref="I88:J89" si="9">I89</f>
        <v>75.2</v>
      </c>
      <c r="J88" s="88">
        <f t="shared" si="9"/>
        <v>75.2</v>
      </c>
    </row>
    <row r="89" spans="1:10" ht="75.75" customHeight="1" x14ac:dyDescent="0.2">
      <c r="A89" s="83" t="s">
        <v>54</v>
      </c>
      <c r="B89" s="34">
        <v>650</v>
      </c>
      <c r="C89" s="86">
        <v>3</v>
      </c>
      <c r="D89" s="98">
        <v>4</v>
      </c>
      <c r="E89" s="82" t="s">
        <v>146</v>
      </c>
      <c r="F89" s="100">
        <v>100</v>
      </c>
      <c r="G89" s="88">
        <f>G90</f>
        <v>75.2</v>
      </c>
      <c r="H89" s="88">
        <f>H90</f>
        <v>75.2</v>
      </c>
      <c r="I89" s="88">
        <f t="shared" si="9"/>
        <v>75.2</v>
      </c>
      <c r="J89" s="88">
        <f t="shared" si="9"/>
        <v>75.2</v>
      </c>
    </row>
    <row r="90" spans="1:10" ht="31.5" customHeight="1" x14ac:dyDescent="0.2">
      <c r="A90" s="83" t="s">
        <v>55</v>
      </c>
      <c r="B90" s="34">
        <v>650</v>
      </c>
      <c r="C90" s="86">
        <v>3</v>
      </c>
      <c r="D90" s="98">
        <v>4</v>
      </c>
      <c r="E90" s="82" t="s">
        <v>146</v>
      </c>
      <c r="F90" s="100">
        <v>120</v>
      </c>
      <c r="G90" s="88">
        <v>75.2</v>
      </c>
      <c r="H90" s="88">
        <v>75.2</v>
      </c>
      <c r="I90" s="88">
        <v>75.2</v>
      </c>
      <c r="J90" s="88">
        <v>75.2</v>
      </c>
    </row>
    <row r="91" spans="1:10" ht="38.25" customHeight="1" x14ac:dyDescent="0.2">
      <c r="A91" s="162" t="s">
        <v>151</v>
      </c>
      <c r="B91" s="34">
        <v>650</v>
      </c>
      <c r="C91" s="94">
        <v>3</v>
      </c>
      <c r="D91" s="95">
        <v>10</v>
      </c>
      <c r="E91" s="97"/>
      <c r="F91" s="97"/>
      <c r="G91" s="90">
        <f>G95+G92</f>
        <v>434.9</v>
      </c>
      <c r="H91" s="90">
        <f>H95+H92</f>
        <v>431.1</v>
      </c>
      <c r="I91" s="88"/>
      <c r="J91" s="88"/>
    </row>
    <row r="92" spans="1:10" ht="51.75" customHeight="1" x14ac:dyDescent="0.2">
      <c r="A92" s="65" t="s">
        <v>132</v>
      </c>
      <c r="B92" s="34">
        <v>650</v>
      </c>
      <c r="C92" s="86">
        <v>3</v>
      </c>
      <c r="D92" s="98">
        <v>10</v>
      </c>
      <c r="E92" s="100">
        <v>4020089141</v>
      </c>
      <c r="F92" s="97"/>
      <c r="G92" s="88">
        <f>G93</f>
        <v>242.9</v>
      </c>
      <c r="H92" s="88">
        <f>H93</f>
        <v>242.9</v>
      </c>
      <c r="I92" s="88"/>
      <c r="J92" s="88"/>
    </row>
    <row r="93" spans="1:10" ht="29.25" customHeight="1" x14ac:dyDescent="0.2">
      <c r="A93" s="65" t="s">
        <v>116</v>
      </c>
      <c r="B93" s="34">
        <v>650</v>
      </c>
      <c r="C93" s="108">
        <v>3</v>
      </c>
      <c r="D93" s="109">
        <v>10</v>
      </c>
      <c r="E93" s="100">
        <v>4020089141</v>
      </c>
      <c r="F93" s="110">
        <v>200</v>
      </c>
      <c r="G93" s="111">
        <f>G94</f>
        <v>242.9</v>
      </c>
      <c r="H93" s="111">
        <f>H94</f>
        <v>242.9</v>
      </c>
      <c r="I93" s="88"/>
      <c r="J93" s="88"/>
    </row>
    <row r="94" spans="1:10" ht="39.75" customHeight="1" x14ac:dyDescent="0.2">
      <c r="A94" s="65" t="s">
        <v>96</v>
      </c>
      <c r="B94" s="34">
        <v>650</v>
      </c>
      <c r="C94" s="86">
        <v>3</v>
      </c>
      <c r="D94" s="98">
        <v>10</v>
      </c>
      <c r="E94" s="100">
        <v>4020089141</v>
      </c>
      <c r="F94" s="100">
        <v>240</v>
      </c>
      <c r="G94" s="88">
        <v>242.9</v>
      </c>
      <c r="H94" s="88">
        <v>242.9</v>
      </c>
      <c r="I94" s="88"/>
      <c r="J94" s="88"/>
    </row>
    <row r="95" spans="1:10" ht="21" customHeight="1" x14ac:dyDescent="0.2">
      <c r="A95" s="74" t="s">
        <v>83</v>
      </c>
      <c r="B95" s="34">
        <v>650</v>
      </c>
      <c r="C95" s="112">
        <v>3</v>
      </c>
      <c r="D95" s="113">
        <v>10</v>
      </c>
      <c r="E95" s="100">
        <v>4020099990</v>
      </c>
      <c r="F95" s="114"/>
      <c r="G95" s="115">
        <f>G96</f>
        <v>192</v>
      </c>
      <c r="H95" s="115">
        <f>H96</f>
        <v>188.2</v>
      </c>
      <c r="I95" s="90"/>
      <c r="J95" s="88"/>
    </row>
    <row r="96" spans="1:10" ht="39.75" customHeight="1" x14ac:dyDescent="0.2">
      <c r="A96" s="74" t="s">
        <v>116</v>
      </c>
      <c r="B96" s="34">
        <v>650</v>
      </c>
      <c r="C96" s="112">
        <v>3</v>
      </c>
      <c r="D96" s="113">
        <v>10</v>
      </c>
      <c r="E96" s="100">
        <v>4020099990</v>
      </c>
      <c r="F96" s="114">
        <v>200</v>
      </c>
      <c r="G96" s="115">
        <f>G97</f>
        <v>192</v>
      </c>
      <c r="H96" s="115">
        <f>H97</f>
        <v>188.2</v>
      </c>
      <c r="I96" s="88"/>
      <c r="J96" s="88"/>
    </row>
    <row r="97" spans="1:10" ht="38.25" customHeight="1" x14ac:dyDescent="0.2">
      <c r="A97" s="65" t="s">
        <v>96</v>
      </c>
      <c r="B97" s="34">
        <v>650</v>
      </c>
      <c r="C97" s="112">
        <v>3</v>
      </c>
      <c r="D97" s="113">
        <v>10</v>
      </c>
      <c r="E97" s="100">
        <v>4020099990</v>
      </c>
      <c r="F97" s="114">
        <v>240</v>
      </c>
      <c r="G97" s="115">
        <v>192</v>
      </c>
      <c r="H97" s="115">
        <v>188.2</v>
      </c>
      <c r="I97" s="88"/>
      <c r="J97" s="88"/>
    </row>
    <row r="98" spans="1:10" ht="39" customHeight="1" x14ac:dyDescent="0.2">
      <c r="A98" s="128" t="s">
        <v>95</v>
      </c>
      <c r="B98" s="34">
        <v>650</v>
      </c>
      <c r="C98" s="94">
        <v>3</v>
      </c>
      <c r="D98" s="95">
        <v>14</v>
      </c>
      <c r="E98" s="97"/>
      <c r="F98" s="97"/>
      <c r="G98" s="90">
        <f>G99</f>
        <v>76.400000000000006</v>
      </c>
      <c r="H98" s="90">
        <f>H99</f>
        <v>76.400000000000006</v>
      </c>
      <c r="I98" s="90">
        <f>I101</f>
        <v>53.5</v>
      </c>
      <c r="J98" s="88"/>
    </row>
    <row r="99" spans="1:10" ht="54.75" customHeight="1" x14ac:dyDescent="0.2">
      <c r="A99" s="72" t="s">
        <v>169</v>
      </c>
      <c r="B99" s="34">
        <v>650</v>
      </c>
      <c r="C99" s="122">
        <v>3</v>
      </c>
      <c r="D99" s="122">
        <v>14</v>
      </c>
      <c r="E99" s="120" t="s">
        <v>152</v>
      </c>
      <c r="F99" s="100"/>
      <c r="G99" s="88">
        <f>G100</f>
        <v>76.400000000000006</v>
      </c>
      <c r="H99" s="88">
        <f>H100</f>
        <v>76.400000000000006</v>
      </c>
      <c r="I99" s="88">
        <f>I100</f>
        <v>53.5</v>
      </c>
      <c r="J99" s="88"/>
    </row>
    <row r="100" spans="1:10" ht="49.5" customHeight="1" x14ac:dyDescent="0.2">
      <c r="A100" s="72" t="s">
        <v>153</v>
      </c>
      <c r="B100" s="34">
        <v>650</v>
      </c>
      <c r="C100" s="122">
        <v>3</v>
      </c>
      <c r="D100" s="122">
        <v>14</v>
      </c>
      <c r="E100" s="120" t="s">
        <v>154</v>
      </c>
      <c r="F100" s="100"/>
      <c r="G100" s="88">
        <f>G101+G104</f>
        <v>76.400000000000006</v>
      </c>
      <c r="H100" s="88">
        <f>H101+H104</f>
        <v>76.400000000000006</v>
      </c>
      <c r="I100" s="88">
        <f>I101</f>
        <v>53.5</v>
      </c>
      <c r="J100" s="88"/>
    </row>
    <row r="101" spans="1:10" ht="25.5" customHeight="1" x14ac:dyDescent="0.2">
      <c r="A101" s="72" t="s">
        <v>133</v>
      </c>
      <c r="B101" s="34">
        <v>650</v>
      </c>
      <c r="C101" s="122">
        <v>3</v>
      </c>
      <c r="D101" s="122">
        <v>14</v>
      </c>
      <c r="E101" s="120" t="s">
        <v>155</v>
      </c>
      <c r="F101" s="100"/>
      <c r="G101" s="88">
        <f>G102</f>
        <v>53.5</v>
      </c>
      <c r="H101" s="88">
        <f>H102</f>
        <v>53.5</v>
      </c>
      <c r="I101" s="88">
        <f>I102</f>
        <v>53.5</v>
      </c>
      <c r="J101" s="38"/>
    </row>
    <row r="102" spans="1:10" ht="77.25" customHeight="1" x14ac:dyDescent="0.2">
      <c r="A102" s="72" t="s">
        <v>54</v>
      </c>
      <c r="B102" s="34">
        <v>650</v>
      </c>
      <c r="C102" s="122">
        <v>3</v>
      </c>
      <c r="D102" s="122">
        <v>14</v>
      </c>
      <c r="E102" s="120" t="s">
        <v>155</v>
      </c>
      <c r="F102" s="100">
        <v>100</v>
      </c>
      <c r="G102" s="88">
        <f>G103</f>
        <v>53.5</v>
      </c>
      <c r="H102" s="88">
        <f>H103</f>
        <v>53.5</v>
      </c>
      <c r="I102" s="88">
        <f>I103</f>
        <v>53.5</v>
      </c>
      <c r="J102" s="37"/>
    </row>
    <row r="103" spans="1:10" ht="24" customHeight="1" x14ac:dyDescent="0.2">
      <c r="A103" s="72" t="s">
        <v>55</v>
      </c>
      <c r="B103" s="34">
        <v>650</v>
      </c>
      <c r="C103" s="122">
        <v>3</v>
      </c>
      <c r="D103" s="122">
        <v>14</v>
      </c>
      <c r="E103" s="120" t="s">
        <v>155</v>
      </c>
      <c r="F103" s="100">
        <v>120</v>
      </c>
      <c r="G103" s="88">
        <v>53.5</v>
      </c>
      <c r="H103" s="88">
        <v>53.5</v>
      </c>
      <c r="I103" s="88">
        <v>53.5</v>
      </c>
      <c r="J103" s="38"/>
    </row>
    <row r="104" spans="1:10" ht="24" customHeight="1" x14ac:dyDescent="0.2">
      <c r="A104" s="72" t="s">
        <v>133</v>
      </c>
      <c r="B104" s="34">
        <v>650</v>
      </c>
      <c r="C104" s="122">
        <v>3</v>
      </c>
      <c r="D104" s="122">
        <v>14</v>
      </c>
      <c r="E104" s="120" t="s">
        <v>156</v>
      </c>
      <c r="F104" s="100"/>
      <c r="G104" s="88">
        <f>G105</f>
        <v>22.9</v>
      </c>
      <c r="H104" s="88">
        <f>H105</f>
        <v>22.9</v>
      </c>
      <c r="I104" s="90">
        <f>I141+I121</f>
        <v>0</v>
      </c>
      <c r="J104" s="38"/>
    </row>
    <row r="105" spans="1:10" ht="77.25" customHeight="1" x14ac:dyDescent="0.2">
      <c r="A105" s="72" t="s">
        <v>54</v>
      </c>
      <c r="B105" s="34">
        <v>650</v>
      </c>
      <c r="C105" s="122">
        <v>3</v>
      </c>
      <c r="D105" s="122">
        <v>14</v>
      </c>
      <c r="E105" s="120" t="s">
        <v>156</v>
      </c>
      <c r="F105" s="100">
        <v>100</v>
      </c>
      <c r="G105" s="88">
        <f>G106</f>
        <v>22.9</v>
      </c>
      <c r="H105" s="88">
        <f>H106</f>
        <v>22.9</v>
      </c>
      <c r="I105" s="88"/>
      <c r="J105" s="38"/>
    </row>
    <row r="106" spans="1:10" ht="26.25" customHeight="1" x14ac:dyDescent="0.2">
      <c r="A106" s="72" t="s">
        <v>55</v>
      </c>
      <c r="B106" s="34">
        <v>650</v>
      </c>
      <c r="C106" s="122">
        <v>3</v>
      </c>
      <c r="D106" s="122">
        <v>14</v>
      </c>
      <c r="E106" s="120" t="s">
        <v>156</v>
      </c>
      <c r="F106" s="100">
        <v>120</v>
      </c>
      <c r="G106" s="88">
        <v>22.9</v>
      </c>
      <c r="H106" s="88">
        <v>22.9</v>
      </c>
      <c r="I106" s="88"/>
      <c r="J106" s="38"/>
    </row>
    <row r="107" spans="1:10" ht="17.25" customHeight="1" x14ac:dyDescent="0.2">
      <c r="A107" s="93" t="s">
        <v>40</v>
      </c>
      <c r="B107" s="34">
        <v>650</v>
      </c>
      <c r="C107" s="94">
        <v>4</v>
      </c>
      <c r="D107" s="95"/>
      <c r="E107" s="96"/>
      <c r="F107" s="97"/>
      <c r="G107" s="90">
        <f>G118+G124+G141+G147+G109+G114</f>
        <v>24687.5</v>
      </c>
      <c r="H107" s="90">
        <f>H118+H124+H141+H147+H109+H114</f>
        <v>25278.2</v>
      </c>
      <c r="I107" s="90">
        <f>I147</f>
        <v>0</v>
      </c>
      <c r="J107" s="38"/>
    </row>
    <row r="108" spans="1:10" ht="15" customHeight="1" x14ac:dyDescent="0.2">
      <c r="A108" s="93" t="s">
        <v>127</v>
      </c>
      <c r="B108" s="34">
        <v>650</v>
      </c>
      <c r="C108" s="94">
        <v>4</v>
      </c>
      <c r="D108" s="95">
        <v>1</v>
      </c>
      <c r="E108" s="96"/>
      <c r="F108" s="97"/>
      <c r="G108" s="90">
        <f t="shared" ref="G108:H112" si="10">G109</f>
        <v>1823.8</v>
      </c>
      <c r="H108" s="90">
        <f t="shared" si="10"/>
        <v>1823.8</v>
      </c>
      <c r="I108" s="88"/>
      <c r="J108" s="38"/>
    </row>
    <row r="109" spans="1:10" ht="40.5" customHeight="1" x14ac:dyDescent="0.2">
      <c r="A109" s="65" t="s">
        <v>142</v>
      </c>
      <c r="B109" s="34">
        <v>650</v>
      </c>
      <c r="C109" s="86">
        <v>4</v>
      </c>
      <c r="D109" s="98">
        <v>1</v>
      </c>
      <c r="E109" s="99">
        <v>4060000000</v>
      </c>
      <c r="F109" s="100"/>
      <c r="G109" s="88">
        <f t="shared" si="10"/>
        <v>1823.8</v>
      </c>
      <c r="H109" s="88">
        <f t="shared" si="10"/>
        <v>1823.8</v>
      </c>
      <c r="I109" s="88"/>
      <c r="J109" s="38"/>
    </row>
    <row r="110" spans="1:10" ht="30" customHeight="1" x14ac:dyDescent="0.2">
      <c r="A110" s="65" t="s">
        <v>134</v>
      </c>
      <c r="B110" s="34">
        <v>650</v>
      </c>
      <c r="C110" s="86">
        <v>4</v>
      </c>
      <c r="D110" s="98">
        <v>1</v>
      </c>
      <c r="E110" s="99">
        <v>4060089191</v>
      </c>
      <c r="F110" s="100"/>
      <c r="G110" s="88">
        <f t="shared" si="10"/>
        <v>1823.8</v>
      </c>
      <c r="H110" s="88">
        <f t="shared" si="10"/>
        <v>1823.8</v>
      </c>
      <c r="I110" s="88"/>
      <c r="J110" s="38"/>
    </row>
    <row r="111" spans="1:10" ht="18.75" customHeight="1" x14ac:dyDescent="0.2">
      <c r="A111" s="77" t="s">
        <v>56</v>
      </c>
      <c r="B111" s="34">
        <v>650</v>
      </c>
      <c r="C111" s="86">
        <v>4</v>
      </c>
      <c r="D111" s="98">
        <v>1</v>
      </c>
      <c r="E111" s="99">
        <v>4060089191</v>
      </c>
      <c r="F111" s="100">
        <v>800</v>
      </c>
      <c r="G111" s="88">
        <f t="shared" si="10"/>
        <v>1823.8</v>
      </c>
      <c r="H111" s="88">
        <f t="shared" si="10"/>
        <v>1823.8</v>
      </c>
      <c r="I111" s="88"/>
      <c r="J111" s="38"/>
    </row>
    <row r="112" spans="1:10" ht="72" customHeight="1" x14ac:dyDescent="0.2">
      <c r="A112" s="87" t="s">
        <v>123</v>
      </c>
      <c r="B112" s="34">
        <v>650</v>
      </c>
      <c r="C112" s="86">
        <v>4</v>
      </c>
      <c r="D112" s="98">
        <v>1</v>
      </c>
      <c r="E112" s="99">
        <v>4060089191</v>
      </c>
      <c r="F112" s="100">
        <v>810</v>
      </c>
      <c r="G112" s="88">
        <f t="shared" si="10"/>
        <v>1823.8</v>
      </c>
      <c r="H112" s="88">
        <f t="shared" si="10"/>
        <v>1823.8</v>
      </c>
      <c r="I112" s="88"/>
      <c r="J112" s="33"/>
    </row>
    <row r="113" spans="1:10" ht="67.5" customHeight="1" x14ac:dyDescent="0.2">
      <c r="A113" s="72" t="s">
        <v>124</v>
      </c>
      <c r="B113" s="34">
        <v>650</v>
      </c>
      <c r="C113" s="86">
        <v>4</v>
      </c>
      <c r="D113" s="98">
        <v>1</v>
      </c>
      <c r="E113" s="99">
        <v>4060089191</v>
      </c>
      <c r="F113" s="100">
        <v>811</v>
      </c>
      <c r="G113" s="88">
        <v>1823.8</v>
      </c>
      <c r="H113" s="88">
        <v>1823.8</v>
      </c>
      <c r="I113" s="38"/>
      <c r="J113" s="23"/>
    </row>
    <row r="114" spans="1:10" ht="18" customHeight="1" x14ac:dyDescent="0.2">
      <c r="A114" s="133" t="s">
        <v>190</v>
      </c>
      <c r="B114" s="34">
        <v>650</v>
      </c>
      <c r="C114" s="94">
        <v>4</v>
      </c>
      <c r="D114" s="95">
        <v>5</v>
      </c>
      <c r="E114" s="96"/>
      <c r="F114" s="97"/>
      <c r="G114" s="90">
        <f>G116</f>
        <v>400</v>
      </c>
      <c r="H114" s="90">
        <f>H116</f>
        <v>400</v>
      </c>
      <c r="I114" s="38"/>
      <c r="J114" s="23"/>
    </row>
    <row r="115" spans="1:10" ht="42.75" customHeight="1" x14ac:dyDescent="0.2">
      <c r="A115" s="72" t="s">
        <v>189</v>
      </c>
      <c r="B115" s="34">
        <v>650</v>
      </c>
      <c r="C115" s="86">
        <v>4</v>
      </c>
      <c r="D115" s="98">
        <v>5</v>
      </c>
      <c r="E115" s="99">
        <v>4030089051</v>
      </c>
      <c r="F115" s="100"/>
      <c r="G115" s="88">
        <v>400</v>
      </c>
      <c r="H115" s="88">
        <v>400</v>
      </c>
      <c r="I115" s="23"/>
      <c r="J115" s="23"/>
    </row>
    <row r="116" spans="1:10" ht="32.25" customHeight="1" x14ac:dyDescent="0.2">
      <c r="A116" s="65" t="s">
        <v>116</v>
      </c>
      <c r="B116" s="34">
        <v>650</v>
      </c>
      <c r="C116" s="86">
        <v>4</v>
      </c>
      <c r="D116" s="98">
        <v>5</v>
      </c>
      <c r="E116" s="99">
        <v>4030089051</v>
      </c>
      <c r="F116" s="100">
        <v>200</v>
      </c>
      <c r="G116" s="88">
        <f>G117</f>
        <v>400</v>
      </c>
      <c r="H116" s="88">
        <f>H117</f>
        <v>400</v>
      </c>
      <c r="I116" s="38"/>
      <c r="J116" s="23"/>
    </row>
    <row r="117" spans="1:10" ht="41.25" customHeight="1" x14ac:dyDescent="0.2">
      <c r="A117" s="65" t="s">
        <v>96</v>
      </c>
      <c r="B117" s="34">
        <v>650</v>
      </c>
      <c r="C117" s="86">
        <v>4</v>
      </c>
      <c r="D117" s="98">
        <v>5</v>
      </c>
      <c r="E117" s="99">
        <v>4030089051</v>
      </c>
      <c r="F117" s="100">
        <v>240</v>
      </c>
      <c r="G117" s="88">
        <v>400</v>
      </c>
      <c r="H117" s="88">
        <v>400</v>
      </c>
      <c r="I117" s="38"/>
      <c r="J117" s="23"/>
    </row>
    <row r="118" spans="1:10" ht="15.75" customHeight="1" x14ac:dyDescent="0.2">
      <c r="A118" s="93" t="s">
        <v>61</v>
      </c>
      <c r="B118" s="34">
        <v>650</v>
      </c>
      <c r="C118" s="94">
        <v>4</v>
      </c>
      <c r="D118" s="95">
        <v>8</v>
      </c>
      <c r="E118" s="96"/>
      <c r="F118" s="97"/>
      <c r="G118" s="90">
        <f t="shared" ref="G118:H122" si="11">G119</f>
        <v>7973.5</v>
      </c>
      <c r="H118" s="90">
        <f t="shared" si="11"/>
        <v>7973.5</v>
      </c>
      <c r="I118" s="38"/>
      <c r="J118" s="23"/>
    </row>
    <row r="119" spans="1:10" ht="20.25" customHeight="1" x14ac:dyDescent="0.2">
      <c r="A119" s="74" t="s">
        <v>77</v>
      </c>
      <c r="B119" s="34">
        <v>650</v>
      </c>
      <c r="C119" s="61" t="s">
        <v>78</v>
      </c>
      <c r="D119" s="61" t="s">
        <v>79</v>
      </c>
      <c r="E119" s="99">
        <v>4000000000</v>
      </c>
      <c r="F119" s="101"/>
      <c r="G119" s="88">
        <f t="shared" si="11"/>
        <v>7973.5</v>
      </c>
      <c r="H119" s="88">
        <f t="shared" si="11"/>
        <v>7973.5</v>
      </c>
      <c r="I119" s="37"/>
      <c r="J119" s="23"/>
    </row>
    <row r="120" spans="1:10" ht="22.5" customHeight="1" x14ac:dyDescent="0.2">
      <c r="A120" s="65" t="s">
        <v>64</v>
      </c>
      <c r="B120" s="34">
        <v>650</v>
      </c>
      <c r="C120" s="61" t="s">
        <v>78</v>
      </c>
      <c r="D120" s="61" t="s">
        <v>79</v>
      </c>
      <c r="E120" s="99">
        <v>4030000000</v>
      </c>
      <c r="F120" s="62"/>
      <c r="G120" s="88">
        <f t="shared" si="11"/>
        <v>7973.5</v>
      </c>
      <c r="H120" s="88">
        <f t="shared" si="11"/>
        <v>7973.5</v>
      </c>
      <c r="I120" s="38"/>
      <c r="J120" s="23"/>
    </row>
    <row r="121" spans="1:10" ht="27" customHeight="1" x14ac:dyDescent="0.2">
      <c r="A121" s="65" t="s">
        <v>101</v>
      </c>
      <c r="B121" s="34">
        <v>650</v>
      </c>
      <c r="C121" s="61" t="s">
        <v>78</v>
      </c>
      <c r="D121" s="61" t="s">
        <v>79</v>
      </c>
      <c r="E121" s="99">
        <v>4030099990</v>
      </c>
      <c r="F121" s="61"/>
      <c r="G121" s="88">
        <f t="shared" si="11"/>
        <v>7973.5</v>
      </c>
      <c r="H121" s="88">
        <f t="shared" si="11"/>
        <v>7973.5</v>
      </c>
      <c r="I121" s="37"/>
      <c r="J121" s="23"/>
    </row>
    <row r="122" spans="1:10" ht="25.5" customHeight="1" x14ac:dyDescent="0.2">
      <c r="A122" s="65" t="s">
        <v>116</v>
      </c>
      <c r="B122" s="34">
        <v>650</v>
      </c>
      <c r="C122" s="61" t="s">
        <v>78</v>
      </c>
      <c r="D122" s="61" t="s">
        <v>79</v>
      </c>
      <c r="E122" s="99">
        <v>4030099990</v>
      </c>
      <c r="F122" s="62">
        <v>200</v>
      </c>
      <c r="G122" s="88">
        <f t="shared" si="11"/>
        <v>7973.5</v>
      </c>
      <c r="H122" s="88">
        <f t="shared" si="11"/>
        <v>7973.5</v>
      </c>
      <c r="I122" s="23"/>
      <c r="J122" s="23"/>
    </row>
    <row r="123" spans="1:10" ht="40.5" customHeight="1" x14ac:dyDescent="0.2">
      <c r="A123" s="65" t="s">
        <v>96</v>
      </c>
      <c r="B123" s="34">
        <v>650</v>
      </c>
      <c r="C123" s="61" t="s">
        <v>78</v>
      </c>
      <c r="D123" s="61" t="s">
        <v>79</v>
      </c>
      <c r="E123" s="99">
        <v>4030099990</v>
      </c>
      <c r="F123" s="62">
        <v>240</v>
      </c>
      <c r="G123" s="88">
        <v>7973.5</v>
      </c>
      <c r="H123" s="88">
        <v>7973.5</v>
      </c>
      <c r="I123" s="23"/>
      <c r="J123" s="23"/>
    </row>
    <row r="124" spans="1:10" ht="24" customHeight="1" x14ac:dyDescent="0.2">
      <c r="A124" s="93" t="s">
        <v>73</v>
      </c>
      <c r="B124" s="34">
        <v>650</v>
      </c>
      <c r="C124" s="94">
        <v>4</v>
      </c>
      <c r="D124" s="95">
        <v>9</v>
      </c>
      <c r="E124" s="96"/>
      <c r="F124" s="97"/>
      <c r="G124" s="90">
        <f>G125</f>
        <v>12786.300000000001</v>
      </c>
      <c r="H124" s="90">
        <f>H125</f>
        <v>13385.800000000001</v>
      </c>
      <c r="I124" s="23"/>
      <c r="J124" s="23"/>
    </row>
    <row r="125" spans="1:10" ht="78" customHeight="1" x14ac:dyDescent="0.2">
      <c r="A125" s="65" t="s">
        <v>105</v>
      </c>
      <c r="B125" s="34">
        <v>650</v>
      </c>
      <c r="C125" s="86">
        <v>4</v>
      </c>
      <c r="D125" s="98">
        <v>9</v>
      </c>
      <c r="E125" s="102" t="s">
        <v>106</v>
      </c>
      <c r="F125" s="100"/>
      <c r="G125" s="88">
        <f>G136+G126+G130</f>
        <v>12786.300000000001</v>
      </c>
      <c r="H125" s="88">
        <f>H136+H126+H130</f>
        <v>13385.800000000001</v>
      </c>
      <c r="I125" s="23"/>
      <c r="J125" s="23"/>
    </row>
    <row r="126" spans="1:10" ht="87.75" customHeight="1" x14ac:dyDescent="0.2">
      <c r="A126" s="65" t="s">
        <v>170</v>
      </c>
      <c r="B126" s="34">
        <v>650</v>
      </c>
      <c r="C126" s="86">
        <v>4</v>
      </c>
      <c r="D126" s="98">
        <v>9</v>
      </c>
      <c r="E126" s="102" t="s">
        <v>158</v>
      </c>
      <c r="F126" s="100"/>
      <c r="G126" s="88">
        <f>G133+G127</f>
        <v>6846.6</v>
      </c>
      <c r="H126" s="88">
        <f>H133+H127</f>
        <v>7446.1</v>
      </c>
      <c r="I126" s="23"/>
      <c r="J126" s="23"/>
    </row>
    <row r="127" spans="1:10" ht="28.5" customHeight="1" x14ac:dyDescent="0.2">
      <c r="A127" s="65" t="s">
        <v>193</v>
      </c>
      <c r="B127" s="34">
        <v>650</v>
      </c>
      <c r="C127" s="86">
        <v>4</v>
      </c>
      <c r="D127" s="98">
        <v>9</v>
      </c>
      <c r="E127" s="102" t="s">
        <v>194</v>
      </c>
      <c r="F127" s="100"/>
      <c r="G127" s="88">
        <f>G128</f>
        <v>2880.3</v>
      </c>
      <c r="H127" s="88">
        <f>H128</f>
        <v>2880.3</v>
      </c>
      <c r="I127" s="38"/>
      <c r="J127" s="38"/>
    </row>
    <row r="128" spans="1:10" ht="28.5" customHeight="1" x14ac:dyDescent="0.2">
      <c r="A128" s="65" t="s">
        <v>116</v>
      </c>
      <c r="B128" s="34">
        <v>650</v>
      </c>
      <c r="C128" s="86">
        <v>4</v>
      </c>
      <c r="D128" s="98">
        <v>9</v>
      </c>
      <c r="E128" s="102" t="s">
        <v>194</v>
      </c>
      <c r="F128" s="100">
        <v>200</v>
      </c>
      <c r="G128" s="88">
        <f>G129</f>
        <v>2880.3</v>
      </c>
      <c r="H128" s="88">
        <f>H129</f>
        <v>2880.3</v>
      </c>
      <c r="I128" s="38"/>
      <c r="J128" s="38"/>
    </row>
    <row r="129" spans="1:10" ht="41.25" customHeight="1" x14ac:dyDescent="0.2">
      <c r="A129" s="65" t="s">
        <v>96</v>
      </c>
      <c r="B129" s="34">
        <v>650</v>
      </c>
      <c r="C129" s="86">
        <v>4</v>
      </c>
      <c r="D129" s="98">
        <v>9</v>
      </c>
      <c r="E129" s="102" t="s">
        <v>194</v>
      </c>
      <c r="F129" s="100">
        <v>240</v>
      </c>
      <c r="G129" s="88">
        <v>2880.3</v>
      </c>
      <c r="H129" s="88">
        <v>2880.3</v>
      </c>
      <c r="I129" s="38"/>
      <c r="J129" s="38"/>
    </row>
    <row r="130" spans="1:10" ht="21.75" customHeight="1" x14ac:dyDescent="0.2">
      <c r="A130" s="65" t="s">
        <v>214</v>
      </c>
      <c r="B130" s="34">
        <v>650</v>
      </c>
      <c r="C130" s="86">
        <v>4</v>
      </c>
      <c r="D130" s="98">
        <v>9</v>
      </c>
      <c r="E130" s="102" t="s">
        <v>212</v>
      </c>
      <c r="F130" s="100"/>
      <c r="G130" s="88">
        <f>G131</f>
        <v>299.89999999999998</v>
      </c>
      <c r="H130" s="88">
        <f>H131</f>
        <v>299.89999999999998</v>
      </c>
      <c r="I130" s="23"/>
      <c r="J130" s="23"/>
    </row>
    <row r="131" spans="1:10" ht="21" customHeight="1" x14ac:dyDescent="0.2">
      <c r="A131" s="65" t="s">
        <v>116</v>
      </c>
      <c r="B131" s="34">
        <v>650</v>
      </c>
      <c r="C131" s="86">
        <v>4</v>
      </c>
      <c r="D131" s="98">
        <v>9</v>
      </c>
      <c r="E131" s="102" t="s">
        <v>212</v>
      </c>
      <c r="F131" s="100">
        <v>200</v>
      </c>
      <c r="G131" s="88">
        <f>G132</f>
        <v>299.89999999999998</v>
      </c>
      <c r="H131" s="88">
        <f>H132</f>
        <v>299.89999999999998</v>
      </c>
      <c r="I131" s="37"/>
      <c r="J131" s="23"/>
    </row>
    <row r="132" spans="1:10" ht="37.5" customHeight="1" x14ac:dyDescent="0.2">
      <c r="A132" s="65" t="s">
        <v>96</v>
      </c>
      <c r="B132" s="34">
        <v>650</v>
      </c>
      <c r="C132" s="86">
        <v>4</v>
      </c>
      <c r="D132" s="98">
        <v>9</v>
      </c>
      <c r="E132" s="102" t="s">
        <v>212</v>
      </c>
      <c r="F132" s="100">
        <v>240</v>
      </c>
      <c r="G132" s="88">
        <v>299.89999999999998</v>
      </c>
      <c r="H132" s="88">
        <v>299.89999999999998</v>
      </c>
      <c r="I132" s="38"/>
      <c r="J132" s="23"/>
    </row>
    <row r="133" spans="1:10" ht="15" customHeight="1" x14ac:dyDescent="0.2">
      <c r="A133" s="65" t="s">
        <v>107</v>
      </c>
      <c r="B133" s="34">
        <v>650</v>
      </c>
      <c r="C133" s="86">
        <v>4</v>
      </c>
      <c r="D133" s="98">
        <v>9</v>
      </c>
      <c r="E133" s="102" t="s">
        <v>157</v>
      </c>
      <c r="F133" s="100"/>
      <c r="G133" s="88">
        <f>G134</f>
        <v>3966.3</v>
      </c>
      <c r="H133" s="88">
        <f>H134</f>
        <v>4565.8</v>
      </c>
      <c r="I133" s="38"/>
      <c r="J133" s="23"/>
    </row>
    <row r="134" spans="1:10" ht="27" customHeight="1" x14ac:dyDescent="0.2">
      <c r="A134" s="65" t="s">
        <v>116</v>
      </c>
      <c r="B134" s="34">
        <v>650</v>
      </c>
      <c r="C134" s="86">
        <v>4</v>
      </c>
      <c r="D134" s="98">
        <v>9</v>
      </c>
      <c r="E134" s="102" t="s">
        <v>157</v>
      </c>
      <c r="F134" s="100">
        <v>200</v>
      </c>
      <c r="G134" s="88">
        <f>G135</f>
        <v>3966.3</v>
      </c>
      <c r="H134" s="88">
        <f>H135</f>
        <v>4565.8</v>
      </c>
      <c r="I134" s="38"/>
      <c r="J134" s="23"/>
    </row>
    <row r="135" spans="1:10" ht="38.25" customHeight="1" x14ac:dyDescent="0.2">
      <c r="A135" s="65" t="s">
        <v>96</v>
      </c>
      <c r="B135" s="34">
        <v>650</v>
      </c>
      <c r="C135" s="86">
        <v>4</v>
      </c>
      <c r="D135" s="98">
        <v>9</v>
      </c>
      <c r="E135" s="102" t="s">
        <v>157</v>
      </c>
      <c r="F135" s="100">
        <v>240</v>
      </c>
      <c r="G135" s="88">
        <v>3966.3</v>
      </c>
      <c r="H135" s="88">
        <v>4565.8</v>
      </c>
      <c r="I135" s="38"/>
      <c r="J135" s="23"/>
    </row>
    <row r="136" spans="1:10" ht="142.5" customHeight="1" x14ac:dyDescent="0.2">
      <c r="A136" s="65" t="s">
        <v>108</v>
      </c>
      <c r="B136" s="34">
        <v>650</v>
      </c>
      <c r="C136" s="86">
        <v>4</v>
      </c>
      <c r="D136" s="98">
        <v>9</v>
      </c>
      <c r="E136" s="102" t="s">
        <v>109</v>
      </c>
      <c r="F136" s="100"/>
      <c r="G136" s="88">
        <f t="shared" ref="G136:H139" si="12">G137</f>
        <v>5639.8</v>
      </c>
      <c r="H136" s="88">
        <f t="shared" si="12"/>
        <v>5639.8</v>
      </c>
      <c r="I136" s="38"/>
      <c r="J136" s="23"/>
    </row>
    <row r="137" spans="1:10" ht="64.5" customHeight="1" x14ac:dyDescent="0.2">
      <c r="A137" s="65" t="s">
        <v>110</v>
      </c>
      <c r="B137" s="34">
        <v>650</v>
      </c>
      <c r="C137" s="86">
        <v>4</v>
      </c>
      <c r="D137" s="98">
        <v>9</v>
      </c>
      <c r="E137" s="102" t="s">
        <v>111</v>
      </c>
      <c r="F137" s="100"/>
      <c r="G137" s="88">
        <f t="shared" si="12"/>
        <v>5639.8</v>
      </c>
      <c r="H137" s="88">
        <f t="shared" si="12"/>
        <v>5639.8</v>
      </c>
      <c r="I137" s="38"/>
      <c r="J137" s="23"/>
    </row>
    <row r="138" spans="1:10" ht="21" customHeight="1" x14ac:dyDescent="0.2">
      <c r="A138" s="65" t="s">
        <v>107</v>
      </c>
      <c r="B138" s="34">
        <v>650</v>
      </c>
      <c r="C138" s="86">
        <v>4</v>
      </c>
      <c r="D138" s="98">
        <v>9</v>
      </c>
      <c r="E138" s="102" t="s">
        <v>112</v>
      </c>
      <c r="F138" s="100"/>
      <c r="G138" s="88">
        <f t="shared" si="12"/>
        <v>5639.8</v>
      </c>
      <c r="H138" s="88">
        <f t="shared" si="12"/>
        <v>5639.8</v>
      </c>
      <c r="I138" s="23"/>
      <c r="J138" s="23"/>
    </row>
    <row r="139" spans="1:10" ht="33.75" customHeight="1" x14ac:dyDescent="0.2">
      <c r="A139" s="65" t="s">
        <v>116</v>
      </c>
      <c r="B139" s="34">
        <v>650</v>
      </c>
      <c r="C139" s="86">
        <v>4</v>
      </c>
      <c r="D139" s="98">
        <v>9</v>
      </c>
      <c r="E139" s="102" t="s">
        <v>112</v>
      </c>
      <c r="F139" s="100">
        <v>200</v>
      </c>
      <c r="G139" s="88">
        <f t="shared" si="12"/>
        <v>5639.8</v>
      </c>
      <c r="H139" s="88">
        <f t="shared" si="12"/>
        <v>5639.8</v>
      </c>
      <c r="I139" s="23"/>
      <c r="J139" s="23"/>
    </row>
    <row r="140" spans="1:10" ht="39.75" customHeight="1" x14ac:dyDescent="0.2">
      <c r="A140" s="65" t="s">
        <v>96</v>
      </c>
      <c r="B140" s="34">
        <v>650</v>
      </c>
      <c r="C140" s="86">
        <v>4</v>
      </c>
      <c r="D140" s="98">
        <v>9</v>
      </c>
      <c r="E140" s="102" t="s">
        <v>112</v>
      </c>
      <c r="F140" s="100">
        <v>240</v>
      </c>
      <c r="G140" s="88">
        <v>5639.8</v>
      </c>
      <c r="H140" s="88">
        <v>5639.8</v>
      </c>
      <c r="I140" s="37"/>
      <c r="J140" s="23"/>
    </row>
    <row r="141" spans="1:10" ht="17.25" customHeight="1" x14ac:dyDescent="0.2">
      <c r="A141" s="89" t="s">
        <v>80</v>
      </c>
      <c r="B141" s="34">
        <v>650</v>
      </c>
      <c r="C141" s="94">
        <v>4</v>
      </c>
      <c r="D141" s="95">
        <v>10</v>
      </c>
      <c r="E141" s="96"/>
      <c r="F141" s="97"/>
      <c r="G141" s="90">
        <f t="shared" ref="G141:H145" si="13">G142</f>
        <v>1361.6</v>
      </c>
      <c r="H141" s="90">
        <f t="shared" si="13"/>
        <v>1352.8</v>
      </c>
      <c r="I141" s="37"/>
      <c r="J141" s="23"/>
    </row>
    <row r="142" spans="1:10" ht="17.25" customHeight="1" x14ac:dyDescent="0.2">
      <c r="A142" s="72" t="s">
        <v>76</v>
      </c>
      <c r="B142" s="34">
        <v>650</v>
      </c>
      <c r="C142" s="86">
        <v>4</v>
      </c>
      <c r="D142" s="98">
        <v>10</v>
      </c>
      <c r="E142" s="99">
        <v>4000000000</v>
      </c>
      <c r="F142" s="97"/>
      <c r="G142" s="88">
        <f t="shared" si="13"/>
        <v>1361.6</v>
      </c>
      <c r="H142" s="88">
        <f t="shared" si="13"/>
        <v>1352.8</v>
      </c>
      <c r="I142" s="88"/>
      <c r="J142" s="88"/>
    </row>
    <row r="143" spans="1:10" ht="38.25" customHeight="1" x14ac:dyDescent="0.2">
      <c r="A143" s="72" t="s">
        <v>75</v>
      </c>
      <c r="B143" s="34">
        <v>650</v>
      </c>
      <c r="C143" s="86">
        <v>4</v>
      </c>
      <c r="D143" s="98">
        <v>10</v>
      </c>
      <c r="E143" s="99">
        <v>4010000000</v>
      </c>
      <c r="F143" s="100"/>
      <c r="G143" s="88">
        <f t="shared" si="13"/>
        <v>1361.6</v>
      </c>
      <c r="H143" s="88">
        <f t="shared" si="13"/>
        <v>1352.8</v>
      </c>
      <c r="I143" s="88"/>
      <c r="J143" s="88"/>
    </row>
    <row r="144" spans="1:10" ht="26.25" customHeight="1" x14ac:dyDescent="0.2">
      <c r="A144" s="72" t="s">
        <v>86</v>
      </c>
      <c r="B144" s="34">
        <v>650</v>
      </c>
      <c r="C144" s="86">
        <v>4</v>
      </c>
      <c r="D144" s="98">
        <v>10</v>
      </c>
      <c r="E144" s="99">
        <v>4010002400</v>
      </c>
      <c r="F144" s="100"/>
      <c r="G144" s="88">
        <f t="shared" si="13"/>
        <v>1361.6</v>
      </c>
      <c r="H144" s="88">
        <f t="shared" si="13"/>
        <v>1352.8</v>
      </c>
      <c r="I144" s="88"/>
      <c r="J144" s="88"/>
    </row>
    <row r="145" spans="1:10" ht="27" customHeight="1" x14ac:dyDescent="0.2">
      <c r="A145" s="72" t="s">
        <v>116</v>
      </c>
      <c r="B145" s="34">
        <v>650</v>
      </c>
      <c r="C145" s="86">
        <v>4</v>
      </c>
      <c r="D145" s="98">
        <v>10</v>
      </c>
      <c r="E145" s="99">
        <v>4010002400</v>
      </c>
      <c r="F145" s="100">
        <v>200</v>
      </c>
      <c r="G145" s="88">
        <f t="shared" si="13"/>
        <v>1361.6</v>
      </c>
      <c r="H145" s="88">
        <f t="shared" si="13"/>
        <v>1352.8</v>
      </c>
      <c r="I145" s="37"/>
      <c r="J145" s="23"/>
    </row>
    <row r="146" spans="1:10" ht="43.5" customHeight="1" x14ac:dyDescent="0.2">
      <c r="A146" s="72" t="s">
        <v>96</v>
      </c>
      <c r="B146" s="34">
        <v>650</v>
      </c>
      <c r="C146" s="86">
        <v>4</v>
      </c>
      <c r="D146" s="98">
        <v>10</v>
      </c>
      <c r="E146" s="99">
        <v>4010002400</v>
      </c>
      <c r="F146" s="100">
        <v>240</v>
      </c>
      <c r="G146" s="88">
        <v>1361.6</v>
      </c>
      <c r="H146" s="88">
        <v>1352.8</v>
      </c>
      <c r="I146" s="37"/>
      <c r="J146" s="23"/>
    </row>
    <row r="147" spans="1:10" ht="28.5" customHeight="1" x14ac:dyDescent="0.2">
      <c r="A147" s="93" t="s">
        <v>17</v>
      </c>
      <c r="B147" s="34">
        <v>650</v>
      </c>
      <c r="C147" s="94">
        <v>4</v>
      </c>
      <c r="D147" s="95">
        <v>12</v>
      </c>
      <c r="E147" s="96"/>
      <c r="F147" s="97"/>
      <c r="G147" s="90">
        <f>G154+G148+G151</f>
        <v>342.29999999999995</v>
      </c>
      <c r="H147" s="90">
        <f>H154+H148+H151</f>
        <v>342.29999999999995</v>
      </c>
      <c r="I147" s="37"/>
      <c r="J147" s="23"/>
    </row>
    <row r="148" spans="1:10" ht="27" customHeight="1" x14ac:dyDescent="0.2">
      <c r="A148" s="65" t="s">
        <v>195</v>
      </c>
      <c r="B148" s="34">
        <v>650</v>
      </c>
      <c r="C148" s="86">
        <v>4</v>
      </c>
      <c r="D148" s="98">
        <v>12</v>
      </c>
      <c r="E148" s="99">
        <v>4030082761</v>
      </c>
      <c r="F148" s="100"/>
      <c r="G148" s="88">
        <f>G149</f>
        <v>143.9</v>
      </c>
      <c r="H148" s="88">
        <f>H149</f>
        <v>143.9</v>
      </c>
      <c r="I148" s="88"/>
      <c r="J148" s="33"/>
    </row>
    <row r="149" spans="1:10" ht="25.5" customHeight="1" x14ac:dyDescent="0.2">
      <c r="A149" s="72" t="s">
        <v>116</v>
      </c>
      <c r="B149" s="34">
        <v>650</v>
      </c>
      <c r="C149" s="86">
        <v>4</v>
      </c>
      <c r="D149" s="98">
        <v>12</v>
      </c>
      <c r="E149" s="99">
        <v>4030082761</v>
      </c>
      <c r="F149" s="100">
        <v>200</v>
      </c>
      <c r="G149" s="88">
        <f>G150</f>
        <v>143.9</v>
      </c>
      <c r="H149" s="88">
        <f>H150</f>
        <v>143.9</v>
      </c>
      <c r="I149" s="88"/>
      <c r="J149" s="23"/>
    </row>
    <row r="150" spans="1:10" ht="36.75" customHeight="1" x14ac:dyDescent="0.2">
      <c r="A150" s="72" t="s">
        <v>96</v>
      </c>
      <c r="B150" s="34">
        <v>650</v>
      </c>
      <c r="C150" s="86">
        <v>4</v>
      </c>
      <c r="D150" s="98">
        <v>12</v>
      </c>
      <c r="E150" s="99">
        <v>4030082761</v>
      </c>
      <c r="F150" s="100">
        <v>240</v>
      </c>
      <c r="G150" s="88">
        <v>143.9</v>
      </c>
      <c r="H150" s="88">
        <v>143.9</v>
      </c>
      <c r="I150" s="88"/>
      <c r="J150" s="23"/>
    </row>
    <row r="151" spans="1:10" ht="35.25" customHeight="1" x14ac:dyDescent="0.2">
      <c r="A151" s="72" t="s">
        <v>196</v>
      </c>
      <c r="B151" s="34">
        <v>650</v>
      </c>
      <c r="C151" s="86">
        <v>4</v>
      </c>
      <c r="D151" s="98">
        <v>12</v>
      </c>
      <c r="E151" s="99" t="s">
        <v>197</v>
      </c>
      <c r="F151" s="100"/>
      <c r="G151" s="88">
        <f>G152</f>
        <v>10.9</v>
      </c>
      <c r="H151" s="88">
        <f>H152</f>
        <v>10.9</v>
      </c>
      <c r="I151" s="23"/>
      <c r="J151" s="23"/>
    </row>
    <row r="152" spans="1:10" ht="28.5" customHeight="1" x14ac:dyDescent="0.2">
      <c r="A152" s="72" t="s">
        <v>116</v>
      </c>
      <c r="B152" s="34">
        <v>650</v>
      </c>
      <c r="C152" s="86">
        <v>4</v>
      </c>
      <c r="D152" s="98">
        <v>12</v>
      </c>
      <c r="E152" s="99" t="s">
        <v>197</v>
      </c>
      <c r="F152" s="100">
        <v>200</v>
      </c>
      <c r="G152" s="88">
        <f>G153</f>
        <v>10.9</v>
      </c>
      <c r="H152" s="88">
        <f>H153</f>
        <v>10.9</v>
      </c>
      <c r="I152" s="23"/>
      <c r="J152" s="23"/>
    </row>
    <row r="153" spans="1:10" ht="43.5" customHeight="1" x14ac:dyDescent="0.2">
      <c r="A153" s="72" t="s">
        <v>96</v>
      </c>
      <c r="B153" s="34">
        <v>650</v>
      </c>
      <c r="C153" s="86">
        <v>4</v>
      </c>
      <c r="D153" s="98">
        <v>12</v>
      </c>
      <c r="E153" s="99" t="s">
        <v>197</v>
      </c>
      <c r="F153" s="100">
        <v>240</v>
      </c>
      <c r="G153" s="88">
        <v>10.9</v>
      </c>
      <c r="H153" s="88">
        <v>10.9</v>
      </c>
      <c r="I153" s="23"/>
      <c r="J153" s="23"/>
    </row>
    <row r="154" spans="1:10" ht="18" customHeight="1" x14ac:dyDescent="0.2">
      <c r="A154" s="72" t="s">
        <v>76</v>
      </c>
      <c r="B154" s="34">
        <v>650</v>
      </c>
      <c r="C154" s="86">
        <v>4</v>
      </c>
      <c r="D154" s="98">
        <v>12</v>
      </c>
      <c r="E154" s="99">
        <v>4000000000</v>
      </c>
      <c r="F154" s="97"/>
      <c r="G154" s="88">
        <f>G155+G159</f>
        <v>187.5</v>
      </c>
      <c r="H154" s="88">
        <f>H155+H159</f>
        <v>187.5</v>
      </c>
      <c r="I154" s="23"/>
      <c r="J154" s="23"/>
    </row>
    <row r="155" spans="1:10" ht="28.5" customHeight="1" x14ac:dyDescent="0.2">
      <c r="A155" s="72" t="s">
        <v>64</v>
      </c>
      <c r="B155" s="34">
        <v>650</v>
      </c>
      <c r="C155" s="86">
        <v>4</v>
      </c>
      <c r="D155" s="98">
        <v>12</v>
      </c>
      <c r="E155" s="99">
        <v>4030000000</v>
      </c>
      <c r="F155" s="97"/>
      <c r="G155" s="88">
        <f>G156</f>
        <v>130.9</v>
      </c>
      <c r="H155" s="88">
        <f>H156</f>
        <v>130.9</v>
      </c>
      <c r="I155" s="38"/>
      <c r="J155" s="23"/>
    </row>
    <row r="156" spans="1:10" ht="17.25" customHeight="1" x14ac:dyDescent="0.2">
      <c r="A156" s="72" t="s">
        <v>135</v>
      </c>
      <c r="B156" s="34">
        <v>650</v>
      </c>
      <c r="C156" s="86">
        <v>4</v>
      </c>
      <c r="D156" s="98">
        <v>12</v>
      </c>
      <c r="E156" s="99">
        <v>4030089182</v>
      </c>
      <c r="F156" s="97"/>
      <c r="G156" s="88">
        <f>G158</f>
        <v>130.9</v>
      </c>
      <c r="H156" s="88">
        <f>H158</f>
        <v>130.9</v>
      </c>
      <c r="I156" s="37"/>
      <c r="J156" s="23"/>
    </row>
    <row r="157" spans="1:10" ht="27" customHeight="1" x14ac:dyDescent="0.2">
      <c r="A157" s="65" t="s">
        <v>116</v>
      </c>
      <c r="B157" s="34">
        <v>650</v>
      </c>
      <c r="C157" s="86">
        <v>4</v>
      </c>
      <c r="D157" s="98">
        <v>12</v>
      </c>
      <c r="E157" s="99">
        <v>4030089182</v>
      </c>
      <c r="F157" s="100">
        <v>200</v>
      </c>
      <c r="G157" s="88">
        <f>G158</f>
        <v>130.9</v>
      </c>
      <c r="H157" s="88">
        <f>H158</f>
        <v>130.9</v>
      </c>
      <c r="I157" s="23"/>
      <c r="J157" s="23"/>
    </row>
    <row r="158" spans="1:10" ht="41.25" customHeight="1" x14ac:dyDescent="0.2">
      <c r="A158" s="65" t="s">
        <v>96</v>
      </c>
      <c r="B158" s="34">
        <v>650</v>
      </c>
      <c r="C158" s="86">
        <v>4</v>
      </c>
      <c r="D158" s="98">
        <v>12</v>
      </c>
      <c r="E158" s="99">
        <v>4030089182</v>
      </c>
      <c r="F158" s="100">
        <v>240</v>
      </c>
      <c r="G158" s="88">
        <v>130.9</v>
      </c>
      <c r="H158" s="88">
        <v>130.9</v>
      </c>
      <c r="I158" s="37"/>
      <c r="J158" s="23"/>
    </row>
    <row r="159" spans="1:10" ht="27" customHeight="1" x14ac:dyDescent="0.2">
      <c r="A159" s="65" t="s">
        <v>116</v>
      </c>
      <c r="B159" s="34">
        <v>650</v>
      </c>
      <c r="C159" s="86">
        <v>4</v>
      </c>
      <c r="D159" s="98">
        <v>12</v>
      </c>
      <c r="E159" s="100">
        <v>4030099990</v>
      </c>
      <c r="F159" s="100">
        <v>200</v>
      </c>
      <c r="G159" s="88">
        <f>G160</f>
        <v>56.6</v>
      </c>
      <c r="H159" s="88">
        <f>H160</f>
        <v>56.6</v>
      </c>
      <c r="I159" s="23"/>
      <c r="J159" s="23"/>
    </row>
    <row r="160" spans="1:10" ht="39.75" customHeight="1" x14ac:dyDescent="0.2">
      <c r="A160" s="65" t="s">
        <v>96</v>
      </c>
      <c r="B160" s="34">
        <v>650</v>
      </c>
      <c r="C160" s="86">
        <v>4</v>
      </c>
      <c r="D160" s="98">
        <v>12</v>
      </c>
      <c r="E160" s="100">
        <v>4030099990</v>
      </c>
      <c r="F160" s="100">
        <v>240</v>
      </c>
      <c r="G160" s="88">
        <v>56.6</v>
      </c>
      <c r="H160" s="88">
        <v>56.6</v>
      </c>
      <c r="I160" s="23"/>
      <c r="J160" s="23"/>
    </row>
    <row r="161" spans="1:10" ht="17.25" customHeight="1" x14ac:dyDescent="0.2">
      <c r="A161" s="93" t="s">
        <v>65</v>
      </c>
      <c r="B161" s="34">
        <v>650</v>
      </c>
      <c r="C161" s="94">
        <v>5</v>
      </c>
      <c r="D161" s="95"/>
      <c r="E161" s="97"/>
      <c r="F161" s="97"/>
      <c r="G161" s="90">
        <f>G162+G168+G177</f>
        <v>54645.100000000006</v>
      </c>
      <c r="H161" s="90">
        <f>H162+H168+H177</f>
        <v>57445.2</v>
      </c>
      <c r="I161" s="38"/>
      <c r="J161" s="23"/>
    </row>
    <row r="162" spans="1:10" ht="18.75" customHeight="1" x14ac:dyDescent="0.2">
      <c r="A162" s="93" t="s">
        <v>39</v>
      </c>
      <c r="B162" s="34">
        <v>650</v>
      </c>
      <c r="C162" s="94">
        <v>5</v>
      </c>
      <c r="D162" s="95">
        <v>1</v>
      </c>
      <c r="E162" s="97"/>
      <c r="F162" s="97"/>
      <c r="G162" s="90">
        <f t="shared" ref="G162:H166" si="14">G163</f>
        <v>1160.2</v>
      </c>
      <c r="H162" s="90">
        <f t="shared" si="14"/>
        <v>1269.7</v>
      </c>
      <c r="I162" s="38"/>
      <c r="J162" s="23"/>
    </row>
    <row r="163" spans="1:10" ht="21" customHeight="1" x14ac:dyDescent="0.2">
      <c r="A163" s="72" t="s">
        <v>76</v>
      </c>
      <c r="B163" s="34">
        <v>650</v>
      </c>
      <c r="C163" s="86">
        <v>5</v>
      </c>
      <c r="D163" s="98">
        <v>1</v>
      </c>
      <c r="E163" s="100">
        <v>4000000000</v>
      </c>
      <c r="F163" s="100"/>
      <c r="G163" s="88">
        <f t="shared" si="14"/>
        <v>1160.2</v>
      </c>
      <c r="H163" s="88">
        <f t="shared" si="14"/>
        <v>1269.7</v>
      </c>
      <c r="I163" s="23"/>
      <c r="J163" s="23"/>
    </row>
    <row r="164" spans="1:10" ht="33" customHeight="1" x14ac:dyDescent="0.2">
      <c r="A164" s="65" t="s">
        <v>87</v>
      </c>
      <c r="B164" s="34">
        <v>650</v>
      </c>
      <c r="C164" s="86">
        <v>5</v>
      </c>
      <c r="D164" s="98">
        <v>1</v>
      </c>
      <c r="E164" s="100">
        <v>4060000000</v>
      </c>
      <c r="F164" s="100"/>
      <c r="G164" s="88">
        <f t="shared" si="14"/>
        <v>1160.2</v>
      </c>
      <c r="H164" s="88">
        <f t="shared" si="14"/>
        <v>1269.7</v>
      </c>
      <c r="I164" s="23"/>
      <c r="J164" s="23"/>
    </row>
    <row r="165" spans="1:10" ht="20.25" customHeight="1" x14ac:dyDescent="0.2">
      <c r="A165" s="65" t="s">
        <v>83</v>
      </c>
      <c r="B165" s="34">
        <v>650</v>
      </c>
      <c r="C165" s="86">
        <v>5</v>
      </c>
      <c r="D165" s="98">
        <v>1</v>
      </c>
      <c r="E165" s="100">
        <v>4060099990</v>
      </c>
      <c r="F165" s="97"/>
      <c r="G165" s="88">
        <f t="shared" si="14"/>
        <v>1160.2</v>
      </c>
      <c r="H165" s="88">
        <f t="shared" si="14"/>
        <v>1269.7</v>
      </c>
      <c r="I165" s="38"/>
      <c r="J165" s="23"/>
    </row>
    <row r="166" spans="1:10" ht="24.75" customHeight="1" x14ac:dyDescent="0.2">
      <c r="A166" s="65" t="s">
        <v>116</v>
      </c>
      <c r="B166" s="34">
        <v>650</v>
      </c>
      <c r="C166" s="86">
        <v>5</v>
      </c>
      <c r="D166" s="98">
        <v>1</v>
      </c>
      <c r="E166" s="100">
        <v>4060099990</v>
      </c>
      <c r="F166" s="100">
        <v>200</v>
      </c>
      <c r="G166" s="88">
        <f t="shared" si="14"/>
        <v>1160.2</v>
      </c>
      <c r="H166" s="88">
        <f t="shared" si="14"/>
        <v>1269.7</v>
      </c>
      <c r="I166" s="23"/>
      <c r="J166" s="23"/>
    </row>
    <row r="167" spans="1:10" ht="39" customHeight="1" x14ac:dyDescent="0.2">
      <c r="A167" s="65" t="s">
        <v>96</v>
      </c>
      <c r="B167" s="34">
        <v>650</v>
      </c>
      <c r="C167" s="86">
        <v>5</v>
      </c>
      <c r="D167" s="98">
        <v>1</v>
      </c>
      <c r="E167" s="100">
        <v>4060099990</v>
      </c>
      <c r="F167" s="100">
        <v>240</v>
      </c>
      <c r="G167" s="88">
        <v>1160.2</v>
      </c>
      <c r="H167" s="88">
        <v>1269.7</v>
      </c>
      <c r="I167" s="23"/>
      <c r="J167" s="38"/>
    </row>
    <row r="168" spans="1:10" ht="22.5" customHeight="1" x14ac:dyDescent="0.2">
      <c r="A168" s="103" t="s">
        <v>22</v>
      </c>
      <c r="B168" s="34">
        <v>650</v>
      </c>
      <c r="C168" s="94">
        <v>5</v>
      </c>
      <c r="D168" s="95">
        <v>2</v>
      </c>
      <c r="E168" s="97"/>
      <c r="F168" s="97"/>
      <c r="G168" s="90">
        <f>G169</f>
        <v>18776</v>
      </c>
      <c r="H168" s="90">
        <f>H169</f>
        <v>18776</v>
      </c>
      <c r="I168" s="23"/>
      <c r="J168" s="38"/>
    </row>
    <row r="169" spans="1:10" ht="16.5" customHeight="1" x14ac:dyDescent="0.2">
      <c r="A169" s="72" t="s">
        <v>76</v>
      </c>
      <c r="B169" s="34">
        <v>650</v>
      </c>
      <c r="C169" s="86">
        <v>5</v>
      </c>
      <c r="D169" s="98">
        <v>2</v>
      </c>
      <c r="E169" s="100">
        <v>4000000000</v>
      </c>
      <c r="F169" s="100"/>
      <c r="G169" s="88">
        <f>G170</f>
        <v>18776</v>
      </c>
      <c r="H169" s="88">
        <f>H170</f>
        <v>18776</v>
      </c>
      <c r="I169" s="23"/>
      <c r="J169" s="38"/>
    </row>
    <row r="170" spans="1:10" ht="27" customHeight="1" x14ac:dyDescent="0.2">
      <c r="A170" s="65" t="s">
        <v>94</v>
      </c>
      <c r="B170" s="34">
        <v>650</v>
      </c>
      <c r="C170" s="86">
        <v>5</v>
      </c>
      <c r="D170" s="98">
        <v>2</v>
      </c>
      <c r="E170" s="100">
        <v>4060000000</v>
      </c>
      <c r="F170" s="100"/>
      <c r="G170" s="88">
        <f>G171+G175</f>
        <v>18776</v>
      </c>
      <c r="H170" s="88">
        <f>H171+H175</f>
        <v>18776</v>
      </c>
      <c r="I170" s="23"/>
      <c r="J170" s="38"/>
    </row>
    <row r="171" spans="1:10" ht="15.75" customHeight="1" x14ac:dyDescent="0.2">
      <c r="A171" s="65" t="s">
        <v>148</v>
      </c>
      <c r="B171" s="34">
        <v>650</v>
      </c>
      <c r="C171" s="86">
        <v>5</v>
      </c>
      <c r="D171" s="98">
        <v>2</v>
      </c>
      <c r="E171" s="100">
        <v>4060061100</v>
      </c>
      <c r="F171" s="100"/>
      <c r="G171" s="88">
        <f t="shared" ref="G171:H173" si="15">G172</f>
        <v>14314</v>
      </c>
      <c r="H171" s="88">
        <f t="shared" si="15"/>
        <v>14314</v>
      </c>
      <c r="I171" s="126"/>
      <c r="J171" s="38"/>
    </row>
    <row r="172" spans="1:10" ht="20.25" customHeight="1" x14ac:dyDescent="0.2">
      <c r="A172" s="77" t="s">
        <v>56</v>
      </c>
      <c r="B172" s="34">
        <v>650</v>
      </c>
      <c r="C172" s="86">
        <v>5</v>
      </c>
      <c r="D172" s="98">
        <v>2</v>
      </c>
      <c r="E172" s="100">
        <v>4060061100</v>
      </c>
      <c r="F172" s="100">
        <v>800</v>
      </c>
      <c r="G172" s="88">
        <f t="shared" si="15"/>
        <v>14314</v>
      </c>
      <c r="H172" s="88">
        <f t="shared" si="15"/>
        <v>14314</v>
      </c>
      <c r="I172" s="90"/>
      <c r="J172" s="38"/>
    </row>
    <row r="173" spans="1:10" ht="61.5" customHeight="1" x14ac:dyDescent="0.2">
      <c r="A173" s="87" t="s">
        <v>123</v>
      </c>
      <c r="B173" s="34">
        <v>650</v>
      </c>
      <c r="C173" s="86">
        <v>5</v>
      </c>
      <c r="D173" s="98">
        <v>2</v>
      </c>
      <c r="E173" s="100">
        <v>4060061100</v>
      </c>
      <c r="F173" s="100">
        <v>810</v>
      </c>
      <c r="G173" s="88">
        <f t="shared" si="15"/>
        <v>14314</v>
      </c>
      <c r="H173" s="88">
        <f t="shared" si="15"/>
        <v>14314</v>
      </c>
      <c r="I173" s="88"/>
      <c r="J173" s="38"/>
    </row>
    <row r="174" spans="1:10" ht="67.5" customHeight="1" x14ac:dyDescent="0.2">
      <c r="A174" s="72" t="s">
        <v>124</v>
      </c>
      <c r="B174" s="34">
        <v>650</v>
      </c>
      <c r="C174" s="86">
        <v>5</v>
      </c>
      <c r="D174" s="98">
        <v>2</v>
      </c>
      <c r="E174" s="100">
        <v>4060061100</v>
      </c>
      <c r="F174" s="100">
        <v>811</v>
      </c>
      <c r="G174" s="88">
        <v>14314</v>
      </c>
      <c r="H174" s="88">
        <v>14314</v>
      </c>
      <c r="I174" s="88"/>
      <c r="J174" s="38"/>
    </row>
    <row r="175" spans="1:10" ht="44.25" customHeight="1" x14ac:dyDescent="0.2">
      <c r="A175" s="65" t="s">
        <v>198</v>
      </c>
      <c r="B175" s="34">
        <v>650</v>
      </c>
      <c r="C175" s="86">
        <v>5</v>
      </c>
      <c r="D175" s="98">
        <v>2</v>
      </c>
      <c r="E175" s="100">
        <v>4060089103</v>
      </c>
      <c r="F175" s="100"/>
      <c r="G175" s="88">
        <v>4462</v>
      </c>
      <c r="H175" s="88">
        <v>4462</v>
      </c>
      <c r="I175" s="88"/>
      <c r="J175" s="38"/>
    </row>
    <row r="176" spans="1:10" ht="67.5" customHeight="1" x14ac:dyDescent="0.2">
      <c r="A176" s="72" t="s">
        <v>124</v>
      </c>
      <c r="B176" s="34">
        <v>650</v>
      </c>
      <c r="C176" s="86">
        <v>5</v>
      </c>
      <c r="D176" s="98">
        <v>2</v>
      </c>
      <c r="E176" s="100">
        <v>4060089103</v>
      </c>
      <c r="F176" s="100">
        <v>811</v>
      </c>
      <c r="G176" s="88">
        <v>4462</v>
      </c>
      <c r="H176" s="88">
        <v>4462</v>
      </c>
      <c r="I176" s="88"/>
      <c r="J176" s="38"/>
    </row>
    <row r="177" spans="1:10" ht="17.25" customHeight="1" x14ac:dyDescent="0.2">
      <c r="A177" s="93" t="s">
        <v>38</v>
      </c>
      <c r="B177" s="34">
        <v>650</v>
      </c>
      <c r="C177" s="94">
        <v>5</v>
      </c>
      <c r="D177" s="95">
        <v>3</v>
      </c>
      <c r="E177" s="97"/>
      <c r="F177" s="97"/>
      <c r="G177" s="90">
        <f>G178</f>
        <v>34708.9</v>
      </c>
      <c r="H177" s="90">
        <f>H178</f>
        <v>37399.5</v>
      </c>
      <c r="I177" s="88"/>
      <c r="J177" s="38"/>
    </row>
    <row r="178" spans="1:10" ht="18.75" customHeight="1" x14ac:dyDescent="0.2">
      <c r="A178" s="65" t="s">
        <v>63</v>
      </c>
      <c r="B178" s="34">
        <v>650</v>
      </c>
      <c r="C178" s="86">
        <v>5</v>
      </c>
      <c r="D178" s="98">
        <v>3</v>
      </c>
      <c r="E178" s="100">
        <v>4000000000</v>
      </c>
      <c r="F178" s="100"/>
      <c r="G178" s="88">
        <f>G179</f>
        <v>34708.9</v>
      </c>
      <c r="H178" s="88">
        <f>H179</f>
        <v>37399.5</v>
      </c>
      <c r="I178" s="88"/>
      <c r="J178" s="38"/>
    </row>
    <row r="179" spans="1:10" ht="35.25" customHeight="1" x14ac:dyDescent="0.2">
      <c r="A179" s="65" t="s">
        <v>93</v>
      </c>
      <c r="B179" s="34">
        <v>650</v>
      </c>
      <c r="C179" s="86">
        <v>5</v>
      </c>
      <c r="D179" s="98">
        <v>3</v>
      </c>
      <c r="E179" s="100">
        <v>4060000000</v>
      </c>
      <c r="F179" s="100"/>
      <c r="G179" s="88">
        <f>G189+G183+G186+G180</f>
        <v>34708.9</v>
      </c>
      <c r="H179" s="88">
        <f>H189+H183+H186+H180</f>
        <v>37399.5</v>
      </c>
      <c r="I179" s="88"/>
      <c r="J179" s="38"/>
    </row>
    <row r="180" spans="1:10" ht="39.75" customHeight="1" x14ac:dyDescent="0.2">
      <c r="A180" s="65" t="s">
        <v>210</v>
      </c>
      <c r="B180" s="34">
        <v>650</v>
      </c>
      <c r="C180" s="86">
        <v>5</v>
      </c>
      <c r="D180" s="98">
        <v>3</v>
      </c>
      <c r="E180" s="100">
        <v>4060085160</v>
      </c>
      <c r="F180" s="100"/>
      <c r="G180" s="88">
        <f>G181</f>
        <v>2140.1</v>
      </c>
      <c r="H180" s="88">
        <f>H181</f>
        <v>2140.1</v>
      </c>
      <c r="I180" s="88"/>
      <c r="J180" s="38"/>
    </row>
    <row r="181" spans="1:10" ht="26.25" customHeight="1" x14ac:dyDescent="0.2">
      <c r="A181" s="65" t="s">
        <v>116</v>
      </c>
      <c r="B181" s="34">
        <v>650</v>
      </c>
      <c r="C181" s="86">
        <v>5</v>
      </c>
      <c r="D181" s="98">
        <v>3</v>
      </c>
      <c r="E181" s="100">
        <v>4060085160</v>
      </c>
      <c r="F181" s="100">
        <v>200</v>
      </c>
      <c r="G181" s="88">
        <f>G182</f>
        <v>2140.1</v>
      </c>
      <c r="H181" s="88">
        <f>H182</f>
        <v>2140.1</v>
      </c>
      <c r="I181" s="88"/>
      <c r="J181" s="38"/>
    </row>
    <row r="182" spans="1:10" ht="22.5" customHeight="1" x14ac:dyDescent="0.2">
      <c r="A182" s="65" t="s">
        <v>96</v>
      </c>
      <c r="B182" s="34">
        <v>650</v>
      </c>
      <c r="C182" s="86">
        <v>5</v>
      </c>
      <c r="D182" s="98">
        <v>3</v>
      </c>
      <c r="E182" s="100">
        <v>4060085160</v>
      </c>
      <c r="F182" s="100">
        <v>240</v>
      </c>
      <c r="G182" s="88">
        <v>2140.1</v>
      </c>
      <c r="H182" s="88">
        <v>2140.1</v>
      </c>
      <c r="I182" s="38"/>
      <c r="J182" s="31"/>
    </row>
    <row r="183" spans="1:10" ht="23.25" customHeight="1" x14ac:dyDescent="0.2">
      <c r="A183" s="65" t="s">
        <v>168</v>
      </c>
      <c r="B183" s="34">
        <v>650</v>
      </c>
      <c r="C183" s="86">
        <v>5</v>
      </c>
      <c r="D183" s="98">
        <v>3</v>
      </c>
      <c r="E183" s="100">
        <v>4060089106</v>
      </c>
      <c r="F183" s="100"/>
      <c r="G183" s="88">
        <f>G184</f>
        <v>3556.9</v>
      </c>
      <c r="H183" s="88">
        <f>H184</f>
        <v>3556.9</v>
      </c>
      <c r="I183" s="23"/>
      <c r="J183" s="31"/>
    </row>
    <row r="184" spans="1:10" ht="29.25" customHeight="1" x14ac:dyDescent="0.2">
      <c r="A184" s="65" t="s">
        <v>116</v>
      </c>
      <c r="B184" s="34">
        <v>650</v>
      </c>
      <c r="C184" s="86">
        <v>5</v>
      </c>
      <c r="D184" s="98">
        <v>3</v>
      </c>
      <c r="E184" s="100">
        <v>4060089106</v>
      </c>
      <c r="F184" s="100">
        <v>200</v>
      </c>
      <c r="G184" s="88">
        <f>G185</f>
        <v>3556.9</v>
      </c>
      <c r="H184" s="88">
        <f>H185</f>
        <v>3556.9</v>
      </c>
      <c r="I184" s="23"/>
      <c r="J184" s="31"/>
    </row>
    <row r="185" spans="1:10" ht="36" customHeight="1" x14ac:dyDescent="0.2">
      <c r="A185" s="65" t="s">
        <v>96</v>
      </c>
      <c r="B185" s="34">
        <v>650</v>
      </c>
      <c r="C185" s="86">
        <v>5</v>
      </c>
      <c r="D185" s="98">
        <v>3</v>
      </c>
      <c r="E185" s="100">
        <v>4060089106</v>
      </c>
      <c r="F185" s="100">
        <v>240</v>
      </c>
      <c r="G185" s="88">
        <v>3556.9</v>
      </c>
      <c r="H185" s="88">
        <v>3556.9</v>
      </c>
      <c r="I185" s="37"/>
      <c r="J185" s="37"/>
    </row>
    <row r="186" spans="1:10" ht="27.75" customHeight="1" x14ac:dyDescent="0.2">
      <c r="A186" s="65" t="s">
        <v>186</v>
      </c>
      <c r="B186" s="34">
        <v>650</v>
      </c>
      <c r="C186" s="86">
        <v>5</v>
      </c>
      <c r="D186" s="98">
        <v>3</v>
      </c>
      <c r="E186" s="100">
        <v>4060089108</v>
      </c>
      <c r="F186" s="100"/>
      <c r="G186" s="88">
        <f>G187</f>
        <v>2458.1</v>
      </c>
      <c r="H186" s="88">
        <f>H187</f>
        <v>2458.1</v>
      </c>
      <c r="I186" s="23"/>
      <c r="J186" s="23"/>
    </row>
    <row r="187" spans="1:10" ht="27" customHeight="1" x14ac:dyDescent="0.2">
      <c r="A187" s="65" t="s">
        <v>116</v>
      </c>
      <c r="B187" s="34">
        <v>650</v>
      </c>
      <c r="C187" s="86">
        <v>5</v>
      </c>
      <c r="D187" s="98">
        <v>3</v>
      </c>
      <c r="E187" s="100">
        <v>4060089108</v>
      </c>
      <c r="F187" s="100">
        <v>200</v>
      </c>
      <c r="G187" s="88">
        <f>G188</f>
        <v>2458.1</v>
      </c>
      <c r="H187" s="88">
        <f>H188</f>
        <v>2458.1</v>
      </c>
      <c r="I187" s="23"/>
      <c r="J187" s="23"/>
    </row>
    <row r="188" spans="1:10" ht="40.5" customHeight="1" x14ac:dyDescent="0.2">
      <c r="A188" s="65" t="s">
        <v>96</v>
      </c>
      <c r="B188" s="34">
        <v>650</v>
      </c>
      <c r="C188" s="86">
        <v>5</v>
      </c>
      <c r="D188" s="98">
        <v>3</v>
      </c>
      <c r="E188" s="100">
        <v>4060089108</v>
      </c>
      <c r="F188" s="100">
        <v>240</v>
      </c>
      <c r="G188" s="88">
        <v>2458.1</v>
      </c>
      <c r="H188" s="88">
        <v>2458.1</v>
      </c>
      <c r="I188" s="23"/>
      <c r="J188" s="23"/>
    </row>
    <row r="189" spans="1:10" ht="19.5" customHeight="1" x14ac:dyDescent="0.2">
      <c r="A189" s="65" t="s">
        <v>88</v>
      </c>
      <c r="B189" s="34">
        <v>650</v>
      </c>
      <c r="C189" s="86">
        <v>5</v>
      </c>
      <c r="D189" s="98">
        <v>3</v>
      </c>
      <c r="E189" s="100">
        <v>4060099990</v>
      </c>
      <c r="F189" s="100"/>
      <c r="G189" s="88">
        <f>G190</f>
        <v>26553.8</v>
      </c>
      <c r="H189" s="88">
        <f>H190</f>
        <v>29244.400000000001</v>
      </c>
      <c r="I189" s="88"/>
      <c r="J189" s="88"/>
    </row>
    <row r="190" spans="1:10" ht="31.5" customHeight="1" x14ac:dyDescent="0.2">
      <c r="A190" s="65" t="s">
        <v>116</v>
      </c>
      <c r="B190" s="34">
        <v>650</v>
      </c>
      <c r="C190" s="86">
        <v>5</v>
      </c>
      <c r="D190" s="98">
        <v>3</v>
      </c>
      <c r="E190" s="100">
        <v>4060099990</v>
      </c>
      <c r="F190" s="100">
        <v>200</v>
      </c>
      <c r="G190" s="88">
        <f>G191</f>
        <v>26553.8</v>
      </c>
      <c r="H190" s="88">
        <f>H191</f>
        <v>29244.400000000001</v>
      </c>
      <c r="I190" s="88"/>
      <c r="J190" s="88"/>
    </row>
    <row r="191" spans="1:10" ht="24.75" customHeight="1" x14ac:dyDescent="0.2">
      <c r="A191" s="65" t="s">
        <v>96</v>
      </c>
      <c r="B191" s="34">
        <v>650</v>
      </c>
      <c r="C191" s="86">
        <v>5</v>
      </c>
      <c r="D191" s="98">
        <v>3</v>
      </c>
      <c r="E191" s="100">
        <v>4060099990</v>
      </c>
      <c r="F191" s="100">
        <v>240</v>
      </c>
      <c r="G191" s="88">
        <v>26553.8</v>
      </c>
      <c r="H191" s="88">
        <v>29244.400000000001</v>
      </c>
      <c r="I191" s="90"/>
      <c r="J191" s="88"/>
    </row>
    <row r="192" spans="1:10" ht="18.75" customHeight="1" x14ac:dyDescent="0.2">
      <c r="A192" s="93" t="s">
        <v>203</v>
      </c>
      <c r="B192" s="34">
        <v>650</v>
      </c>
      <c r="C192" s="94">
        <v>6</v>
      </c>
      <c r="D192" s="95"/>
      <c r="E192" s="97"/>
      <c r="F192" s="97"/>
      <c r="G192" s="90">
        <f>G193</f>
        <v>584.79999999999995</v>
      </c>
      <c r="H192" s="90">
        <f>H193</f>
        <v>584.79999999999995</v>
      </c>
      <c r="I192" s="37"/>
      <c r="J192" s="23"/>
    </row>
    <row r="193" spans="1:10" ht="24.75" customHeight="1" x14ac:dyDescent="0.2">
      <c r="A193" s="65" t="s">
        <v>204</v>
      </c>
      <c r="B193" s="34">
        <v>650</v>
      </c>
      <c r="C193" s="86">
        <v>6</v>
      </c>
      <c r="D193" s="98">
        <v>5</v>
      </c>
      <c r="E193" s="100"/>
      <c r="F193" s="100"/>
      <c r="G193" s="88">
        <f>G194+G197</f>
        <v>584.79999999999995</v>
      </c>
      <c r="H193" s="88">
        <f>H194+H197</f>
        <v>584.79999999999995</v>
      </c>
      <c r="I193" s="23"/>
      <c r="J193" s="31"/>
    </row>
    <row r="194" spans="1:10" ht="30" customHeight="1" x14ac:dyDescent="0.2">
      <c r="A194" s="65" t="s">
        <v>205</v>
      </c>
      <c r="B194" s="34">
        <v>650</v>
      </c>
      <c r="C194" s="86">
        <v>6</v>
      </c>
      <c r="D194" s="98">
        <v>5</v>
      </c>
      <c r="E194" s="100">
        <v>4060089061</v>
      </c>
      <c r="F194" s="100"/>
      <c r="G194" s="88">
        <v>550</v>
      </c>
      <c r="H194" s="88">
        <v>550</v>
      </c>
      <c r="I194" s="37"/>
      <c r="J194" s="81"/>
    </row>
    <row r="195" spans="1:10" ht="23.25" customHeight="1" x14ac:dyDescent="0.2">
      <c r="A195" s="65" t="s">
        <v>116</v>
      </c>
      <c r="B195" s="34">
        <v>650</v>
      </c>
      <c r="C195" s="86">
        <v>6</v>
      </c>
      <c r="D195" s="98">
        <v>5</v>
      </c>
      <c r="E195" s="100">
        <v>4060089061</v>
      </c>
      <c r="F195" s="100">
        <v>200</v>
      </c>
      <c r="G195" s="88">
        <v>550</v>
      </c>
      <c r="H195" s="88">
        <v>550</v>
      </c>
      <c r="I195" s="81"/>
      <c r="J195" s="81"/>
    </row>
    <row r="196" spans="1:10" ht="24" customHeight="1" x14ac:dyDescent="0.2">
      <c r="A196" s="65" t="s">
        <v>96</v>
      </c>
      <c r="B196" s="34">
        <v>650</v>
      </c>
      <c r="C196" s="86">
        <v>6</v>
      </c>
      <c r="D196" s="98">
        <v>5</v>
      </c>
      <c r="E196" s="100">
        <v>4060089061</v>
      </c>
      <c r="F196" s="100">
        <v>240</v>
      </c>
      <c r="G196" s="88">
        <v>550</v>
      </c>
      <c r="H196" s="88">
        <v>550</v>
      </c>
      <c r="I196" s="161"/>
      <c r="J196" s="24"/>
    </row>
    <row r="197" spans="1:10" ht="18.75" customHeight="1" x14ac:dyDescent="0.2">
      <c r="A197" s="65" t="s">
        <v>88</v>
      </c>
      <c r="B197" s="34">
        <v>650</v>
      </c>
      <c r="C197" s="86">
        <v>6</v>
      </c>
      <c r="D197" s="98">
        <v>5</v>
      </c>
      <c r="E197" s="100">
        <v>4060099990</v>
      </c>
      <c r="F197" s="100"/>
      <c r="G197" s="88">
        <f>G198</f>
        <v>34.799999999999997</v>
      </c>
      <c r="H197" s="88">
        <f>H198</f>
        <v>34.799999999999997</v>
      </c>
      <c r="I197" s="161"/>
      <c r="J197" s="24"/>
    </row>
    <row r="198" spans="1:10" ht="27" customHeight="1" x14ac:dyDescent="0.2">
      <c r="A198" s="65" t="s">
        <v>116</v>
      </c>
      <c r="B198" s="34">
        <v>650</v>
      </c>
      <c r="C198" s="86">
        <v>6</v>
      </c>
      <c r="D198" s="98">
        <v>5</v>
      </c>
      <c r="E198" s="100">
        <v>4060099990</v>
      </c>
      <c r="F198" s="100">
        <v>200</v>
      </c>
      <c r="G198" s="88">
        <f>G199</f>
        <v>34.799999999999997</v>
      </c>
      <c r="H198" s="88">
        <f>H199</f>
        <v>34.799999999999997</v>
      </c>
      <c r="I198" s="24"/>
      <c r="J198" s="24"/>
    </row>
    <row r="199" spans="1:10" ht="38.25" x14ac:dyDescent="0.2">
      <c r="A199" s="65" t="s">
        <v>96</v>
      </c>
      <c r="B199" s="34">
        <v>650</v>
      </c>
      <c r="C199" s="86">
        <v>6</v>
      </c>
      <c r="D199" s="98">
        <v>5</v>
      </c>
      <c r="E199" s="100">
        <v>4060099990</v>
      </c>
      <c r="F199" s="100">
        <v>240</v>
      </c>
      <c r="G199" s="88">
        <v>34.799999999999997</v>
      </c>
      <c r="H199" s="88">
        <v>34.799999999999997</v>
      </c>
      <c r="I199" s="88"/>
      <c r="J199" s="24"/>
    </row>
    <row r="200" spans="1:10" x14ac:dyDescent="0.2">
      <c r="A200" s="103" t="s">
        <v>114</v>
      </c>
      <c r="B200" s="34">
        <v>650</v>
      </c>
      <c r="C200" s="94">
        <v>8</v>
      </c>
      <c r="D200" s="98"/>
      <c r="E200" s="100"/>
      <c r="F200" s="100"/>
      <c r="G200" s="90">
        <f>G201+G224</f>
        <v>15989.1</v>
      </c>
      <c r="H200" s="90">
        <f>H201+H224</f>
        <v>16035.2</v>
      </c>
      <c r="I200" s="90">
        <f>I201</f>
        <v>26.5</v>
      </c>
      <c r="J200" s="24"/>
    </row>
    <row r="201" spans="1:10" x14ac:dyDescent="0.2">
      <c r="A201" s="103" t="s">
        <v>23</v>
      </c>
      <c r="B201" s="34">
        <v>650</v>
      </c>
      <c r="C201" s="129">
        <v>8</v>
      </c>
      <c r="D201" s="130">
        <v>1</v>
      </c>
      <c r="E201" s="131"/>
      <c r="F201" s="97"/>
      <c r="G201" s="90">
        <f>G202</f>
        <v>15244.1</v>
      </c>
      <c r="H201" s="90">
        <f>H202</f>
        <v>15290.2</v>
      </c>
      <c r="I201" s="81">
        <f>I211+I215</f>
        <v>26.5</v>
      </c>
      <c r="J201" s="24"/>
    </row>
    <row r="202" spans="1:10" x14ac:dyDescent="0.2">
      <c r="A202" s="72" t="s">
        <v>76</v>
      </c>
      <c r="B202" s="34">
        <v>650</v>
      </c>
      <c r="C202" s="104">
        <v>8</v>
      </c>
      <c r="D202" s="105">
        <v>1</v>
      </c>
      <c r="E202" s="61" t="s">
        <v>129</v>
      </c>
      <c r="F202" s="100"/>
      <c r="G202" s="88">
        <f>G203</f>
        <v>15244.1</v>
      </c>
      <c r="H202" s="88">
        <f>H203</f>
        <v>15290.2</v>
      </c>
      <c r="I202" s="88">
        <f>I203</f>
        <v>26.5</v>
      </c>
      <c r="J202" s="88"/>
    </row>
    <row r="203" spans="1:10" ht="25.5" x14ac:dyDescent="0.2">
      <c r="A203" s="65" t="s">
        <v>89</v>
      </c>
      <c r="B203" s="34">
        <v>650</v>
      </c>
      <c r="C203" s="104">
        <v>8</v>
      </c>
      <c r="D203" s="105">
        <v>1</v>
      </c>
      <c r="E203" s="100">
        <v>4070000000</v>
      </c>
      <c r="F203" s="100"/>
      <c r="G203" s="88">
        <f>G204+G211+G213+G217+G215+G220+G222+G207</f>
        <v>15244.1</v>
      </c>
      <c r="H203" s="88">
        <f>H204+H211+H213+H217+H215+H220+H222+H207+H209</f>
        <v>15290.2</v>
      </c>
      <c r="I203" s="88">
        <f>I211</f>
        <v>26.5</v>
      </c>
      <c r="J203" s="88"/>
    </row>
    <row r="204" spans="1:10" ht="28.5" customHeight="1" x14ac:dyDescent="0.2">
      <c r="A204" s="65" t="s">
        <v>90</v>
      </c>
      <c r="B204" s="34">
        <v>650</v>
      </c>
      <c r="C204" s="86">
        <v>8</v>
      </c>
      <c r="D204" s="98">
        <v>1</v>
      </c>
      <c r="E204" s="100">
        <v>4070000590</v>
      </c>
      <c r="F204" s="100"/>
      <c r="G204" s="88">
        <f>G205</f>
        <v>14608.6</v>
      </c>
      <c r="H204" s="88">
        <f>H205</f>
        <v>14604.7</v>
      </c>
      <c r="I204" s="24"/>
      <c r="J204" s="24"/>
    </row>
    <row r="205" spans="1:10" ht="38.25" x14ac:dyDescent="0.2">
      <c r="A205" s="65" t="s">
        <v>121</v>
      </c>
      <c r="B205" s="34">
        <v>650</v>
      </c>
      <c r="C205" s="86">
        <v>8</v>
      </c>
      <c r="D205" s="98">
        <v>1</v>
      </c>
      <c r="E205" s="100">
        <v>4070000590</v>
      </c>
      <c r="F205" s="100">
        <v>600</v>
      </c>
      <c r="G205" s="88">
        <f>G206</f>
        <v>14608.6</v>
      </c>
      <c r="H205" s="88">
        <f>H206</f>
        <v>14604.7</v>
      </c>
      <c r="I205" s="24"/>
      <c r="J205" s="24"/>
    </row>
    <row r="206" spans="1:10" ht="63.75" x14ac:dyDescent="0.2">
      <c r="A206" s="65" t="s">
        <v>122</v>
      </c>
      <c r="B206" s="34">
        <v>650</v>
      </c>
      <c r="C206" s="86">
        <v>8</v>
      </c>
      <c r="D206" s="98">
        <v>1</v>
      </c>
      <c r="E206" s="100">
        <v>4070000590</v>
      </c>
      <c r="F206" s="100">
        <v>611</v>
      </c>
      <c r="G206" s="88">
        <v>14608.6</v>
      </c>
      <c r="H206" s="88">
        <v>14604.7</v>
      </c>
      <c r="I206" s="88"/>
      <c r="J206" s="24"/>
    </row>
    <row r="207" spans="1:10" ht="25.5" x14ac:dyDescent="0.2">
      <c r="A207" s="65" t="s">
        <v>215</v>
      </c>
      <c r="B207" s="34">
        <v>650</v>
      </c>
      <c r="C207" s="86">
        <v>8</v>
      </c>
      <c r="D207" s="98">
        <v>1</v>
      </c>
      <c r="E207" s="100">
        <v>4070000700</v>
      </c>
      <c r="F207" s="100"/>
      <c r="G207" s="88">
        <f>G208</f>
        <v>150</v>
      </c>
      <c r="H207" s="88">
        <f>H208</f>
        <v>150</v>
      </c>
      <c r="I207" s="88"/>
      <c r="J207" s="24"/>
    </row>
    <row r="208" spans="1:10" ht="25.5" x14ac:dyDescent="0.2">
      <c r="A208" s="65" t="s">
        <v>202</v>
      </c>
      <c r="B208" s="34">
        <v>650</v>
      </c>
      <c r="C208" s="86">
        <v>8</v>
      </c>
      <c r="D208" s="98">
        <v>1</v>
      </c>
      <c r="E208" s="100">
        <v>4070000700</v>
      </c>
      <c r="F208" s="100">
        <v>612</v>
      </c>
      <c r="G208" s="88">
        <v>150</v>
      </c>
      <c r="H208" s="88">
        <v>150</v>
      </c>
      <c r="I208" s="88"/>
      <c r="J208" s="24"/>
    </row>
    <row r="209" spans="1:10" ht="38.25" x14ac:dyDescent="0.2">
      <c r="A209" s="65" t="s">
        <v>219</v>
      </c>
      <c r="B209" s="34">
        <v>650</v>
      </c>
      <c r="C209" s="86">
        <v>8</v>
      </c>
      <c r="D209" s="98">
        <v>1</v>
      </c>
      <c r="E209" s="100">
        <v>4070089033</v>
      </c>
      <c r="F209" s="100"/>
      <c r="G209" s="88">
        <f>G210</f>
        <v>50</v>
      </c>
      <c r="H209" s="88">
        <v>50</v>
      </c>
      <c r="I209" s="24"/>
      <c r="J209" s="24"/>
    </row>
    <row r="210" spans="1:10" ht="25.5" x14ac:dyDescent="0.2">
      <c r="A210" s="65" t="s">
        <v>202</v>
      </c>
      <c r="B210" s="34">
        <v>650</v>
      </c>
      <c r="C210" s="86">
        <v>8</v>
      </c>
      <c r="D210" s="98">
        <v>1</v>
      </c>
      <c r="E210" s="100">
        <v>4070089033</v>
      </c>
      <c r="F210" s="100">
        <v>612</v>
      </c>
      <c r="G210" s="88">
        <v>50</v>
      </c>
      <c r="H210" s="88">
        <v>50</v>
      </c>
      <c r="I210" s="24"/>
      <c r="J210" s="24"/>
    </row>
    <row r="211" spans="1:10" ht="38.25" x14ac:dyDescent="0.2">
      <c r="A211" s="74" t="s">
        <v>136</v>
      </c>
      <c r="B211" s="34">
        <v>650</v>
      </c>
      <c r="C211" s="104">
        <v>8</v>
      </c>
      <c r="D211" s="105">
        <v>1</v>
      </c>
      <c r="E211" s="100">
        <v>4070082520</v>
      </c>
      <c r="F211" s="62"/>
      <c r="G211" s="88">
        <v>26.5</v>
      </c>
      <c r="H211" s="88">
        <v>26.5</v>
      </c>
      <c r="I211" s="88">
        <v>26.5</v>
      </c>
      <c r="J211" s="24"/>
    </row>
    <row r="212" spans="1:10" ht="51.75" customHeight="1" x14ac:dyDescent="0.2">
      <c r="A212" s="65" t="s">
        <v>122</v>
      </c>
      <c r="B212" s="34">
        <v>650</v>
      </c>
      <c r="C212" s="104">
        <v>8</v>
      </c>
      <c r="D212" s="105">
        <v>1</v>
      </c>
      <c r="E212" s="100">
        <v>4070082520</v>
      </c>
      <c r="F212" s="101">
        <v>611</v>
      </c>
      <c r="G212" s="88">
        <v>26.5</v>
      </c>
      <c r="H212" s="88">
        <v>26.5</v>
      </c>
      <c r="I212" s="88">
        <v>26.5</v>
      </c>
      <c r="J212" s="24"/>
    </row>
    <row r="213" spans="1:10" ht="38.25" x14ac:dyDescent="0.2">
      <c r="A213" s="74" t="s">
        <v>136</v>
      </c>
      <c r="B213" s="34">
        <v>650</v>
      </c>
      <c r="C213" s="104">
        <v>8</v>
      </c>
      <c r="D213" s="105">
        <v>1</v>
      </c>
      <c r="E213" s="100" t="s">
        <v>199</v>
      </c>
      <c r="F213" s="76"/>
      <c r="G213" s="88">
        <v>4.7</v>
      </c>
      <c r="H213" s="88">
        <v>4.7</v>
      </c>
      <c r="I213" s="24"/>
      <c r="J213" s="24"/>
    </row>
    <row r="214" spans="1:10" ht="65.25" customHeight="1" x14ac:dyDescent="0.2">
      <c r="A214" s="65" t="s">
        <v>122</v>
      </c>
      <c r="B214" s="34">
        <v>650</v>
      </c>
      <c r="C214" s="104">
        <v>8</v>
      </c>
      <c r="D214" s="105">
        <v>1</v>
      </c>
      <c r="E214" s="100" t="s">
        <v>199</v>
      </c>
      <c r="F214" s="101">
        <v>611</v>
      </c>
      <c r="G214" s="88">
        <v>4.7</v>
      </c>
      <c r="H214" s="88">
        <v>4.7</v>
      </c>
      <c r="I214" s="24"/>
      <c r="J214" s="24"/>
    </row>
    <row r="215" spans="1:10" ht="51" x14ac:dyDescent="0.2">
      <c r="A215" s="65" t="s">
        <v>211</v>
      </c>
      <c r="B215" s="34">
        <v>650</v>
      </c>
      <c r="C215" s="104">
        <v>8</v>
      </c>
      <c r="D215" s="105">
        <v>1</v>
      </c>
      <c r="E215" s="100">
        <v>4070089212</v>
      </c>
      <c r="F215" s="101"/>
      <c r="G215" s="88">
        <v>10</v>
      </c>
      <c r="H215" s="88">
        <v>10</v>
      </c>
      <c r="I215" s="171"/>
      <c r="J215" s="24"/>
    </row>
    <row r="216" spans="1:10" ht="25.5" x14ac:dyDescent="0.2">
      <c r="A216" s="65" t="s">
        <v>202</v>
      </c>
      <c r="B216" s="34">
        <v>650</v>
      </c>
      <c r="C216" s="104">
        <v>8</v>
      </c>
      <c r="D216" s="105">
        <v>1</v>
      </c>
      <c r="E216" s="100">
        <v>4070089212</v>
      </c>
      <c r="F216" s="101">
        <v>612</v>
      </c>
      <c r="G216" s="88">
        <v>10</v>
      </c>
      <c r="H216" s="88">
        <v>10</v>
      </c>
      <c r="I216" s="170"/>
      <c r="J216" s="81"/>
    </row>
    <row r="217" spans="1:10" ht="25.5" x14ac:dyDescent="0.2">
      <c r="A217" s="65" t="s">
        <v>91</v>
      </c>
      <c r="B217" s="34">
        <v>650</v>
      </c>
      <c r="C217" s="86">
        <v>8</v>
      </c>
      <c r="D217" s="98">
        <v>1</v>
      </c>
      <c r="E217" s="100">
        <v>4070020700</v>
      </c>
      <c r="F217" s="100"/>
      <c r="G217" s="88">
        <f>G218</f>
        <v>100</v>
      </c>
      <c r="H217" s="88">
        <f>H218</f>
        <v>100</v>
      </c>
      <c r="I217" s="24"/>
      <c r="J217" s="24"/>
    </row>
    <row r="218" spans="1:10" ht="30" customHeight="1" x14ac:dyDescent="0.2">
      <c r="A218" s="65" t="s">
        <v>116</v>
      </c>
      <c r="B218" s="34">
        <v>650</v>
      </c>
      <c r="C218" s="86">
        <v>8</v>
      </c>
      <c r="D218" s="98">
        <v>1</v>
      </c>
      <c r="E218" s="100">
        <v>4070020700</v>
      </c>
      <c r="F218" s="100">
        <v>200</v>
      </c>
      <c r="G218" s="88">
        <f>G219</f>
        <v>100</v>
      </c>
      <c r="H218" s="88">
        <f>H219</f>
        <v>100</v>
      </c>
      <c r="I218" s="24"/>
      <c r="J218" s="24"/>
    </row>
    <row r="219" spans="1:10" ht="38.25" x14ac:dyDescent="0.2">
      <c r="A219" s="65" t="s">
        <v>96</v>
      </c>
      <c r="B219" s="34">
        <v>650</v>
      </c>
      <c r="C219" s="86">
        <v>8</v>
      </c>
      <c r="D219" s="98">
        <v>1</v>
      </c>
      <c r="E219" s="100">
        <v>4070020700</v>
      </c>
      <c r="F219" s="100">
        <v>240</v>
      </c>
      <c r="G219" s="88">
        <v>100</v>
      </c>
      <c r="H219" s="88">
        <v>100</v>
      </c>
      <c r="I219" s="24"/>
      <c r="J219" s="24"/>
    </row>
    <row r="220" spans="1:10" ht="25.5" x14ac:dyDescent="0.2">
      <c r="A220" s="65" t="s">
        <v>216</v>
      </c>
      <c r="B220" s="34">
        <v>650</v>
      </c>
      <c r="C220" s="86">
        <v>8</v>
      </c>
      <c r="D220" s="98">
        <v>1</v>
      </c>
      <c r="E220" s="100">
        <v>4070020700</v>
      </c>
      <c r="F220" s="100">
        <v>300</v>
      </c>
      <c r="G220" s="88">
        <f>G221</f>
        <v>124</v>
      </c>
      <c r="H220" s="88">
        <f>H221</f>
        <v>124</v>
      </c>
      <c r="I220" s="24"/>
      <c r="J220" s="24"/>
    </row>
    <row r="221" spans="1:10" x14ac:dyDescent="0.2">
      <c r="A221" s="65" t="s">
        <v>217</v>
      </c>
      <c r="B221" s="34">
        <v>650</v>
      </c>
      <c r="C221" s="86">
        <v>8</v>
      </c>
      <c r="D221" s="98">
        <v>1</v>
      </c>
      <c r="E221" s="100">
        <v>4070020700</v>
      </c>
      <c r="F221" s="100">
        <v>360</v>
      </c>
      <c r="G221" s="88">
        <v>124</v>
      </c>
      <c r="H221" s="88">
        <v>124</v>
      </c>
      <c r="I221" s="24"/>
      <c r="J221" s="24"/>
    </row>
    <row r="222" spans="1:10" ht="38.25" x14ac:dyDescent="0.2">
      <c r="A222" s="65" t="s">
        <v>121</v>
      </c>
      <c r="B222" s="34">
        <v>650</v>
      </c>
      <c r="C222" s="86">
        <v>8</v>
      </c>
      <c r="D222" s="98">
        <v>1</v>
      </c>
      <c r="E222" s="100">
        <v>4070020700</v>
      </c>
      <c r="F222" s="100">
        <v>600</v>
      </c>
      <c r="G222" s="88">
        <f>G223</f>
        <v>220.3</v>
      </c>
      <c r="H222" s="88">
        <f>H223</f>
        <v>220.3</v>
      </c>
      <c r="I222" s="24"/>
      <c r="J222" s="24"/>
    </row>
    <row r="223" spans="1:10" ht="27.75" customHeight="1" x14ac:dyDescent="0.2">
      <c r="A223" s="65" t="s">
        <v>201</v>
      </c>
      <c r="B223" s="34">
        <v>650</v>
      </c>
      <c r="C223" s="86">
        <v>8</v>
      </c>
      <c r="D223" s="98">
        <v>1</v>
      </c>
      <c r="E223" s="100">
        <v>4070020700</v>
      </c>
      <c r="F223" s="100">
        <v>633</v>
      </c>
      <c r="G223" s="88">
        <v>220.3</v>
      </c>
      <c r="H223" s="88">
        <v>220.3</v>
      </c>
      <c r="I223" s="24"/>
      <c r="J223" s="24"/>
    </row>
    <row r="224" spans="1:10" ht="24" customHeight="1" x14ac:dyDescent="0.2">
      <c r="A224" s="93" t="s">
        <v>159</v>
      </c>
      <c r="B224" s="34">
        <v>650</v>
      </c>
      <c r="C224" s="95">
        <v>8</v>
      </c>
      <c r="D224" s="95">
        <v>4</v>
      </c>
      <c r="E224" s="97"/>
      <c r="F224" s="97"/>
      <c r="G224" s="90">
        <f>G225</f>
        <v>745</v>
      </c>
      <c r="H224" s="90">
        <f>H225</f>
        <v>745</v>
      </c>
      <c r="I224" s="24"/>
      <c r="J224" s="24"/>
    </row>
    <row r="225" spans="1:10" ht="28.5" customHeight="1" x14ac:dyDescent="0.2">
      <c r="A225" s="65" t="s">
        <v>89</v>
      </c>
      <c r="B225" s="34">
        <v>650</v>
      </c>
      <c r="C225" s="98">
        <v>8</v>
      </c>
      <c r="D225" s="98">
        <v>4</v>
      </c>
      <c r="E225" s="100">
        <v>4070000000</v>
      </c>
      <c r="F225" s="100"/>
      <c r="G225" s="88">
        <f>G226+G229</f>
        <v>745</v>
      </c>
      <c r="H225" s="88">
        <f>H226+H229</f>
        <v>745</v>
      </c>
      <c r="I225" s="81"/>
      <c r="J225" s="81"/>
    </row>
    <row r="226" spans="1:10" ht="40.5" customHeight="1" x14ac:dyDescent="0.2">
      <c r="A226" s="65" t="s">
        <v>209</v>
      </c>
      <c r="B226" s="34">
        <v>650</v>
      </c>
      <c r="C226" s="98">
        <v>8</v>
      </c>
      <c r="D226" s="98">
        <v>4</v>
      </c>
      <c r="E226" s="100">
        <v>4070089031</v>
      </c>
      <c r="F226" s="100"/>
      <c r="G226" s="88">
        <f>G227</f>
        <v>730</v>
      </c>
      <c r="H226" s="88">
        <f>H227</f>
        <v>730</v>
      </c>
      <c r="I226" s="24"/>
      <c r="J226" s="24"/>
    </row>
    <row r="227" spans="1:10" ht="38.25" x14ac:dyDescent="0.2">
      <c r="A227" s="65" t="s">
        <v>121</v>
      </c>
      <c r="B227" s="34">
        <v>650</v>
      </c>
      <c r="C227" s="98">
        <v>8</v>
      </c>
      <c r="D227" s="98">
        <v>4</v>
      </c>
      <c r="E227" s="100">
        <v>4070089031</v>
      </c>
      <c r="F227" s="100">
        <v>600</v>
      </c>
      <c r="G227" s="88">
        <f>G228</f>
        <v>730</v>
      </c>
      <c r="H227" s="88">
        <f>H228</f>
        <v>730</v>
      </c>
      <c r="I227" s="24"/>
      <c r="J227" s="24"/>
    </row>
    <row r="228" spans="1:10" ht="25.5" x14ac:dyDescent="0.2">
      <c r="A228" s="65" t="s">
        <v>201</v>
      </c>
      <c r="B228" s="34">
        <v>650</v>
      </c>
      <c r="C228" s="98">
        <v>8</v>
      </c>
      <c r="D228" s="98">
        <v>4</v>
      </c>
      <c r="E228" s="100">
        <v>4070089031</v>
      </c>
      <c r="F228" s="100">
        <v>633</v>
      </c>
      <c r="G228" s="88">
        <v>730</v>
      </c>
      <c r="H228" s="88">
        <v>730</v>
      </c>
      <c r="I228" s="81"/>
      <c r="J228" s="81"/>
    </row>
    <row r="229" spans="1:10" ht="25.5" x14ac:dyDescent="0.2">
      <c r="A229" s="65" t="s">
        <v>200</v>
      </c>
      <c r="B229" s="34">
        <v>650</v>
      </c>
      <c r="C229" s="98">
        <v>8</v>
      </c>
      <c r="D229" s="98">
        <v>4</v>
      </c>
      <c r="E229" s="100">
        <v>4070089032</v>
      </c>
      <c r="F229" s="100"/>
      <c r="G229" s="88">
        <v>15</v>
      </c>
      <c r="H229" s="88">
        <v>15</v>
      </c>
      <c r="I229" s="24"/>
      <c r="J229" s="24"/>
    </row>
    <row r="230" spans="1:10" ht="25.5" x14ac:dyDescent="0.2">
      <c r="A230" s="65" t="s">
        <v>202</v>
      </c>
      <c r="B230" s="34">
        <v>650</v>
      </c>
      <c r="C230" s="98">
        <v>8</v>
      </c>
      <c r="D230" s="98">
        <v>4</v>
      </c>
      <c r="E230" s="100">
        <v>4070089032</v>
      </c>
      <c r="F230" s="100">
        <v>612</v>
      </c>
      <c r="G230" s="88">
        <v>15</v>
      </c>
      <c r="H230" s="88">
        <v>15</v>
      </c>
      <c r="I230" s="24"/>
      <c r="J230" s="24"/>
    </row>
    <row r="231" spans="1:10" x14ac:dyDescent="0.2">
      <c r="A231" s="103" t="s">
        <v>29</v>
      </c>
      <c r="B231" s="34">
        <v>650</v>
      </c>
      <c r="C231" s="94">
        <v>11</v>
      </c>
      <c r="D231" s="95"/>
      <c r="E231" s="106"/>
      <c r="F231" s="100"/>
      <c r="G231" s="90">
        <f>G232</f>
        <v>85.1</v>
      </c>
      <c r="H231" s="90">
        <f>H232</f>
        <v>85.1</v>
      </c>
      <c r="I231" s="24"/>
      <c r="J231" s="24"/>
    </row>
    <row r="232" spans="1:10" x14ac:dyDescent="0.2">
      <c r="A232" s="46" t="s">
        <v>51</v>
      </c>
      <c r="B232" s="34">
        <v>650</v>
      </c>
      <c r="C232" s="86">
        <v>11</v>
      </c>
      <c r="D232" s="98">
        <v>1</v>
      </c>
      <c r="E232" s="100"/>
      <c r="F232" s="100"/>
      <c r="G232" s="88">
        <f>G233</f>
        <v>85.1</v>
      </c>
      <c r="H232" s="88">
        <f>H233</f>
        <v>85.1</v>
      </c>
      <c r="I232" s="24"/>
      <c r="J232" s="24"/>
    </row>
    <row r="233" spans="1:10" x14ac:dyDescent="0.2">
      <c r="A233" s="65" t="s">
        <v>117</v>
      </c>
      <c r="B233" s="34">
        <v>650</v>
      </c>
      <c r="C233" s="86">
        <v>11</v>
      </c>
      <c r="D233" s="98">
        <v>1</v>
      </c>
      <c r="E233" s="100">
        <v>4100000000</v>
      </c>
      <c r="F233" s="100"/>
      <c r="G233" s="88">
        <f>G235</f>
        <v>85.1</v>
      </c>
      <c r="H233" s="88">
        <f>H235</f>
        <v>85.1</v>
      </c>
      <c r="I233" s="24"/>
      <c r="J233" s="24"/>
    </row>
    <row r="234" spans="1:10" ht="38.25" x14ac:dyDescent="0.2">
      <c r="A234" s="65" t="s">
        <v>118</v>
      </c>
      <c r="B234" s="34">
        <v>650</v>
      </c>
      <c r="C234" s="86">
        <v>11</v>
      </c>
      <c r="D234" s="98">
        <v>1</v>
      </c>
      <c r="E234" s="100">
        <v>4100020800</v>
      </c>
      <c r="F234" s="100"/>
      <c r="G234" s="88">
        <f>G235</f>
        <v>85.1</v>
      </c>
      <c r="H234" s="88">
        <f>H235</f>
        <v>85.1</v>
      </c>
      <c r="I234" s="24"/>
      <c r="J234" s="24"/>
    </row>
    <row r="235" spans="1:10" ht="28.5" customHeight="1" x14ac:dyDescent="0.2">
      <c r="A235" s="65" t="s">
        <v>116</v>
      </c>
      <c r="B235" s="34">
        <v>650</v>
      </c>
      <c r="C235" s="86">
        <v>11</v>
      </c>
      <c r="D235" s="98">
        <v>1</v>
      </c>
      <c r="E235" s="100">
        <v>4100020800</v>
      </c>
      <c r="F235" s="100">
        <v>200</v>
      </c>
      <c r="G235" s="88">
        <f>G236</f>
        <v>85.1</v>
      </c>
      <c r="H235" s="88">
        <f>H236</f>
        <v>85.1</v>
      </c>
      <c r="I235" s="24"/>
      <c r="J235" s="24"/>
    </row>
    <row r="236" spans="1:10" ht="38.25" x14ac:dyDescent="0.2">
      <c r="A236" s="65" t="s">
        <v>96</v>
      </c>
      <c r="B236" s="34">
        <v>650</v>
      </c>
      <c r="C236" s="86">
        <v>11</v>
      </c>
      <c r="D236" s="98">
        <v>1</v>
      </c>
      <c r="E236" s="100">
        <v>4100020800</v>
      </c>
      <c r="F236" s="100">
        <v>240</v>
      </c>
      <c r="G236" s="88">
        <v>85.1</v>
      </c>
      <c r="H236" s="88">
        <v>85.1</v>
      </c>
      <c r="I236" s="24"/>
      <c r="J236" s="24"/>
    </row>
    <row r="237" spans="1:10" x14ac:dyDescent="0.2">
      <c r="A237" s="103" t="s">
        <v>67</v>
      </c>
      <c r="B237" s="24"/>
      <c r="C237" s="89"/>
      <c r="D237" s="89"/>
      <c r="E237" s="89"/>
      <c r="F237" s="89"/>
      <c r="G237" s="91">
        <f>G22+G67+G79+G107+G161+G200+G231+G192</f>
        <v>136802.20000000001</v>
      </c>
      <c r="H237" s="91">
        <f>H22+H67+H79+H107+H161+H200+H231+H192</f>
        <v>139852.20000000001</v>
      </c>
      <c r="I237" s="81">
        <f>I67+I79+I107+I200</f>
        <v>893.59999999999991</v>
      </c>
      <c r="J237" s="81">
        <f>J67+J79</f>
        <v>813.59999999999991</v>
      </c>
    </row>
  </sheetData>
  <mergeCells count="11">
    <mergeCell ref="I1:J1"/>
    <mergeCell ref="C2:J2"/>
    <mergeCell ref="E3:J3"/>
    <mergeCell ref="F4:J4"/>
    <mergeCell ref="A12:I12"/>
    <mergeCell ref="A10:I10"/>
    <mergeCell ref="A11:I11"/>
    <mergeCell ref="I5:J5"/>
    <mergeCell ref="C6:J6"/>
    <mergeCell ref="E7:J7"/>
    <mergeCell ref="F8:J8"/>
  </mergeCells>
  <phoneticPr fontId="0" type="noConversion"/>
  <pageMargins left="0.75" right="0.18" top="0.16" bottom="0.15" header="0.5" footer="0.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2</vt:lpstr>
      <vt:lpstr>Приложение 4</vt:lpstr>
      <vt:lpstr>Приложение 3 </vt:lpstr>
      <vt:lpstr>приложение 5</vt:lpstr>
      <vt:lpstr>'Приложение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Красикова, Анастасия Александровна</cp:lastModifiedBy>
  <cp:lastPrinted>2022-12-26T11:15:52Z</cp:lastPrinted>
  <dcterms:created xsi:type="dcterms:W3CDTF">2007-10-01T08:39:13Z</dcterms:created>
  <dcterms:modified xsi:type="dcterms:W3CDTF">2022-12-27T10:11:15Z</dcterms:modified>
</cp:coreProperties>
</file>